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EB9C" lockStructure="1"/>
  <bookViews>
    <workbookView xWindow="480" yWindow="36" windowWidth="15216" windowHeight="9156"/>
  </bookViews>
  <sheets>
    <sheet name="English-Input" sheetId="1" r:id="rId1"/>
    <sheet name="Metric-Converted" sheetId="2" r:id="rId2"/>
  </sheets>
  <definedNames>
    <definedName name="_xlnm.Print_Area" localSheetId="0">'English-Input'!$A$1:$Z$60</definedName>
    <definedName name="_xlnm.Print_Area" localSheetId="1">'Metric-Converted'!$A$1:$Z$60</definedName>
  </definedNames>
  <calcPr calcId="145621"/>
</workbook>
</file>

<file path=xl/calcChain.xml><?xml version="1.0" encoding="utf-8"?>
<calcChain xmlns="http://schemas.openxmlformats.org/spreadsheetml/2006/main">
  <c r="P52" i="2" l="1"/>
  <c r="Q45" i="2"/>
  <c r="Q39" i="2"/>
  <c r="N39" i="2"/>
  <c r="L39" i="2"/>
  <c r="I39" i="2"/>
  <c r="Q38" i="2"/>
  <c r="N38" i="2"/>
  <c r="L38" i="2"/>
  <c r="I38" i="2"/>
  <c r="U12" i="2"/>
  <c r="E12" i="2"/>
  <c r="E8" i="2"/>
  <c r="T30" i="2"/>
  <c r="N30" i="2"/>
  <c r="W34" i="2"/>
  <c r="L46" i="2"/>
  <c r="E46" i="2"/>
  <c r="U56" i="2"/>
  <c r="E52" i="2"/>
  <c r="S51" i="2"/>
  <c r="W51" i="2"/>
  <c r="O51" i="2"/>
  <c r="K51" i="2"/>
  <c r="E51" i="2"/>
  <c r="O44" i="2"/>
  <c r="O43" i="2"/>
  <c r="O42" i="2"/>
  <c r="J44" i="2"/>
  <c r="J43" i="2"/>
  <c r="J42" i="2"/>
  <c r="G45" i="2"/>
  <c r="Q44" i="2"/>
  <c r="N44" i="2"/>
  <c r="Q43" i="2"/>
  <c r="N43" i="2"/>
  <c r="Q42" i="2"/>
  <c r="N42" i="2"/>
  <c r="L44" i="2"/>
  <c r="L43" i="2"/>
  <c r="L42" i="2"/>
  <c r="N32" i="2"/>
  <c r="V11" i="2" l="1"/>
  <c r="K45" i="2"/>
  <c r="M45" i="2"/>
  <c r="T35" i="2" l="1"/>
  <c r="W28" i="2"/>
  <c r="T28" i="2"/>
  <c r="Q28" i="2"/>
  <c r="N28" i="2"/>
  <c r="W18" i="2"/>
  <c r="T18" i="2"/>
  <c r="Q18" i="2"/>
  <c r="N18" i="2"/>
  <c r="W17" i="2"/>
  <c r="T17" i="2"/>
  <c r="Q17" i="2"/>
  <c r="N17" i="2"/>
  <c r="T16" i="2"/>
  <c r="N16" i="2"/>
  <c r="V46" i="2"/>
  <c r="G49" i="2"/>
  <c r="S48" i="2"/>
  <c r="V45" i="2"/>
  <c r="D45" i="2"/>
  <c r="N41" i="2"/>
  <c r="I41" i="2"/>
  <c r="N35" i="2"/>
  <c r="N34" i="2"/>
  <c r="T33" i="2"/>
  <c r="N33" i="2"/>
  <c r="W32" i="2"/>
  <c r="T32" i="2"/>
  <c r="Q32" i="2"/>
  <c r="T31" i="2"/>
  <c r="N31" i="2"/>
  <c r="W29" i="2"/>
  <c r="T29" i="2"/>
  <c r="Q29" i="2"/>
  <c r="N29" i="2"/>
  <c r="W27" i="2"/>
  <c r="T27" i="2"/>
  <c r="Q27" i="2"/>
  <c r="N27" i="2"/>
  <c r="W26" i="2"/>
  <c r="T26" i="2"/>
  <c r="Q26" i="2"/>
  <c r="N26" i="2"/>
  <c r="W25" i="2"/>
  <c r="T25" i="2"/>
  <c r="Q25" i="2"/>
  <c r="N25" i="2"/>
  <c r="W24" i="2"/>
  <c r="T24" i="2"/>
  <c r="Q24" i="2"/>
  <c r="N24" i="2"/>
  <c r="W23" i="2"/>
  <c r="T23" i="2"/>
  <c r="Q23" i="2"/>
  <c r="N23" i="2"/>
  <c r="W22" i="2"/>
  <c r="T22" i="2"/>
  <c r="Q22" i="2"/>
  <c r="N22" i="2"/>
  <c r="W21" i="2"/>
  <c r="T21" i="2"/>
  <c r="Q21" i="2"/>
  <c r="N21" i="2"/>
  <c r="W20" i="2"/>
  <c r="T20" i="2"/>
  <c r="Q20" i="2"/>
  <c r="N20" i="2"/>
  <c r="W19" i="2"/>
  <c r="T19" i="2"/>
  <c r="Q19" i="2"/>
  <c r="N19" i="2"/>
  <c r="B59" i="2"/>
  <c r="B58" i="2"/>
  <c r="D57" i="2"/>
  <c r="F50" i="2"/>
  <c r="S50" i="2"/>
  <c r="S49" i="2"/>
  <c r="F48" i="2"/>
  <c r="S47" i="2"/>
  <c r="X47" i="2"/>
  <c r="D47" i="2"/>
  <c r="N40" i="2"/>
  <c r="I40" i="2"/>
  <c r="I44" i="2"/>
  <c r="I43" i="2"/>
  <c r="I42" i="2"/>
  <c r="T15" i="2"/>
  <c r="N15" i="2"/>
  <c r="O12" i="2"/>
  <c r="S11" i="2"/>
  <c r="O11" i="2"/>
  <c r="I11" i="2"/>
  <c r="C11" i="2"/>
  <c r="F10" i="2"/>
  <c r="F9" i="2"/>
  <c r="S10" i="2"/>
  <c r="S9" i="2"/>
  <c r="X8" i="2"/>
  <c r="S8" i="2"/>
  <c r="S7" i="2"/>
  <c r="E7" i="2"/>
  <c r="K47" i="2"/>
  <c r="N47" i="2"/>
  <c r="G55" i="2" l="1"/>
  <c r="F54" i="2"/>
  <c r="S53" i="2"/>
  <c r="S54" i="2"/>
  <c r="G53" i="2"/>
  <c r="M55" i="2"/>
  <c r="L56" i="2"/>
  <c r="U55" i="2"/>
</calcChain>
</file>

<file path=xl/sharedStrings.xml><?xml version="1.0" encoding="utf-8"?>
<sst xmlns="http://schemas.openxmlformats.org/spreadsheetml/2006/main" count="284" uniqueCount="128">
  <si>
    <t>CUSTOMER</t>
  </si>
  <si>
    <t>PROPOSAL NO.</t>
  </si>
  <si>
    <t>JOB / REFERENCE NO.</t>
  </si>
  <si>
    <t>PLANT LOCATION</t>
  </si>
  <si>
    <t>ITEM NO.</t>
  </si>
  <si>
    <t>SERVICE OF UNIT</t>
  </si>
  <si>
    <t>DATE</t>
  </si>
  <si>
    <t>REV</t>
  </si>
  <si>
    <t>SIZE</t>
  </si>
  <si>
    <t>TYPE</t>
  </si>
  <si>
    <t>ORIENTATION</t>
  </si>
  <si>
    <t>SHELLS / UNIT</t>
  </si>
  <si>
    <t>PERFORMANCE OF ONE UNIT</t>
  </si>
  <si>
    <t>FLUID ALLOCATION</t>
  </si>
  <si>
    <t>FLUID NAME</t>
  </si>
  <si>
    <t>FLUID QUANTITY, TOTAL</t>
  </si>
  <si>
    <t>VAPOR (IN / OUT)</t>
  </si>
  <si>
    <t>NONCONDENSABLE</t>
  </si>
  <si>
    <t>WATER</t>
  </si>
  <si>
    <t>STEAM</t>
  </si>
  <si>
    <t>LIQUID</t>
  </si>
  <si>
    <t>TEMPERATURE (IN / OUT)</t>
  </si>
  <si>
    <t>VISCOSITY</t>
  </si>
  <si>
    <t>MOLECULAR WEIGHT, VAPOR</t>
  </si>
  <si>
    <t>MOLECULAR WEIGHT, CONDENSABLE</t>
  </si>
  <si>
    <t>SPECIFIC HEAT</t>
  </si>
  <si>
    <t>THERMAL CONDUCTIVITY</t>
  </si>
  <si>
    <t>LATENT HEAT</t>
  </si>
  <si>
    <t>INLET PRESSURE</t>
  </si>
  <si>
    <t>VELOCITY</t>
  </si>
  <si>
    <t>PRESSURE DROP, ALLOW / CALC.</t>
  </si>
  <si>
    <t>FOULING RESISTANCE (MIN)</t>
  </si>
  <si>
    <t>HEAT EXCHANGED</t>
  </si>
  <si>
    <t>lb/hr</t>
  </si>
  <si>
    <t>cP</t>
  </si>
  <si>
    <t>BTU/lb</t>
  </si>
  <si>
    <t>psi</t>
  </si>
  <si>
    <t>ft/sec</t>
  </si>
  <si>
    <t>BTU/hr</t>
  </si>
  <si>
    <t>SHELL</t>
  </si>
  <si>
    <t>IN</t>
  </si>
  <si>
    <t>OUT</t>
  </si>
  <si>
    <t>SHELL SIDE</t>
  </si>
  <si>
    <t>TUBE SIDE</t>
  </si>
  <si>
    <t>MTD CORRECTED</t>
  </si>
  <si>
    <t>DESIGN / TEST PRESSURE</t>
  </si>
  <si>
    <t>NO. PASSES PER SHELL</t>
  </si>
  <si>
    <t>CORROSION ALLOWANCE</t>
  </si>
  <si>
    <t>DESIGN TEMPERATURE / MDMT</t>
  </si>
  <si>
    <t>psig</t>
  </si>
  <si>
    <t>in</t>
  </si>
  <si>
    <t>INTERMEDIATE</t>
  </si>
  <si>
    <t xml:space="preserve">IN </t>
  </si>
  <si>
    <t>CONSTRUCTION OF ONE SHELL</t>
  </si>
  <si>
    <t>SKETCH</t>
  </si>
  <si>
    <t>TUBE NO.</t>
  </si>
  <si>
    <t>OD</t>
  </si>
  <si>
    <t>THK</t>
  </si>
  <si>
    <t>LENGTH</t>
  </si>
  <si>
    <t>PITCH</t>
  </si>
  <si>
    <t>TUBE TYPE</t>
  </si>
  <si>
    <t>LAYOUT</t>
  </si>
  <si>
    <t>MATERIAL</t>
  </si>
  <si>
    <t>ID</t>
  </si>
  <si>
    <t>SHELL COVER</t>
  </si>
  <si>
    <t>BONNET / CHANNEL</t>
  </si>
  <si>
    <t>CHANNEL COVER</t>
  </si>
  <si>
    <t>TUBESHEET - STATIONARY</t>
  </si>
  <si>
    <t>TUBESHEET - FLOATING</t>
  </si>
  <si>
    <t>FLOATING HEAD COVER</t>
  </si>
  <si>
    <t>IMPINGEMENT PROTECTION</t>
  </si>
  <si>
    <t>BAFFLES - CROSS</t>
  </si>
  <si>
    <t>% CUT</t>
  </si>
  <si>
    <t>SPACING C/C</t>
  </si>
  <si>
    <t>INLET</t>
  </si>
  <si>
    <t>BAFFLES - LONG</t>
  </si>
  <si>
    <t>SEAL TYPE</t>
  </si>
  <si>
    <t>BYPASS SEAL ARRANGEMENT</t>
  </si>
  <si>
    <t>TUBE - TUBESHEET JOINT</t>
  </si>
  <si>
    <t>EXPANSION JOINT</t>
  </si>
  <si>
    <t>GASKET</t>
  </si>
  <si>
    <t>TUBE</t>
  </si>
  <si>
    <t>FLOATING HEAD</t>
  </si>
  <si>
    <t>CODE REQUIREMENTS</t>
  </si>
  <si>
    <t>ASME SECTION</t>
  </si>
  <si>
    <t>TEMA CLASS</t>
  </si>
  <si>
    <t>REMARKS</t>
  </si>
  <si>
    <t>HEAT EXCHANGER SPECIFICATION SHEET</t>
  </si>
  <si>
    <t>kcal/kg</t>
  </si>
  <si>
    <t>bar</t>
  </si>
  <si>
    <t>m/sec</t>
  </si>
  <si>
    <t>kg/hr</t>
  </si>
  <si>
    <t>kW</t>
  </si>
  <si>
    <t>mm</t>
  </si>
  <si>
    <t>DENSITY</t>
  </si>
  <si>
    <t>90° ■</t>
  </si>
  <si>
    <t>45° ♦</t>
  </si>
  <si>
    <t>30° ◄</t>
  </si>
  <si>
    <t>60° ▲</t>
  </si>
  <si>
    <t>°F</t>
  </si>
  <si>
    <t>SURF. / UNIT</t>
  </si>
  <si>
    <t>SURF. / SHELL</t>
  </si>
  <si>
    <t>m²</t>
  </si>
  <si>
    <t>ft²</t>
  </si>
  <si>
    <t>°C</t>
  </si>
  <si>
    <t>IN SERIES</t>
  </si>
  <si>
    <t>IN PARALLEL</t>
  </si>
  <si>
    <t>Gulf Coast Engineered Solutions, Inc.</t>
  </si>
  <si>
    <r>
      <t xml:space="preserve">The Woodlands, TX  </t>
    </r>
    <r>
      <rPr>
        <sz val="10"/>
        <rFont val="Calibri"/>
        <family val="2"/>
      </rPr>
      <t>•</t>
    </r>
    <r>
      <rPr>
        <sz val="10"/>
        <rFont val="Calibri"/>
        <family val="2"/>
        <scheme val="minor"/>
      </rPr>
      <t xml:space="preserve">  (281) 210-1395</t>
    </r>
  </si>
  <si>
    <t>www.gces-inc.com</t>
  </si>
  <si>
    <t>CONNECTIONS
QTY.|SIZE|RATING</t>
  </si>
  <si>
    <t>DESIGN TEMPERATURE | MDMT</t>
  </si>
  <si>
    <t>DESIGN | TEST PRESSURE</t>
  </si>
  <si>
    <t>|</t>
  </si>
  <si>
    <t>barg</t>
  </si>
  <si>
    <t>bara</t>
  </si>
  <si>
    <t>psia</t>
  </si>
  <si>
    <t>kg/m³</t>
  </si>
  <si>
    <t>BTU/lb∙°F</t>
  </si>
  <si>
    <t>BTU/ft∙hr∙°F</t>
  </si>
  <si>
    <t>W/m²∙K</t>
  </si>
  <si>
    <t>m²∙K/W</t>
  </si>
  <si>
    <t>W/m∙K</t>
  </si>
  <si>
    <t>kJ/kg∙°C</t>
  </si>
  <si>
    <r>
      <t>BTU/ft</t>
    </r>
    <r>
      <rPr>
        <i/>
        <sz val="8"/>
        <rFont val="Calibri"/>
        <family val="2"/>
      </rPr>
      <t>²</t>
    </r>
    <r>
      <rPr>
        <i/>
        <sz val="8"/>
        <rFont val="Calibri"/>
        <family val="2"/>
        <scheme val="minor"/>
      </rPr>
      <t>∙ft∙hr</t>
    </r>
  </si>
  <si>
    <r>
      <t>lb/ft</t>
    </r>
    <r>
      <rPr>
        <i/>
        <sz val="8"/>
        <rFont val="Calibri"/>
        <family val="2"/>
      </rPr>
      <t>³</t>
    </r>
  </si>
  <si>
    <r>
      <rPr>
        <i/>
        <sz val="8"/>
        <rFont val="Calibri"/>
        <family val="2"/>
        <scheme val="minor"/>
      </rPr>
      <t>hr∙ft</t>
    </r>
    <r>
      <rPr>
        <i/>
        <sz val="8"/>
        <rFont val="Calibri"/>
        <family val="2"/>
      </rPr>
      <t>²</t>
    </r>
    <r>
      <rPr>
        <i/>
        <sz val="8"/>
        <rFont val="Calibri"/>
        <family val="2"/>
        <scheme val="minor"/>
      </rPr>
      <t>∙</t>
    </r>
    <r>
      <rPr>
        <i/>
        <sz val="8"/>
        <rFont val="Calibri"/>
        <family val="2"/>
      </rPr>
      <t>°</t>
    </r>
    <r>
      <rPr>
        <i/>
        <sz val="8"/>
        <rFont val="Calibri"/>
        <family val="2"/>
        <scheme val="minor"/>
      </rPr>
      <t>F/BTU</t>
    </r>
  </si>
  <si>
    <t>TRANSFER RATE, SERVICE | CLEAN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</si>
</sst>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#.###"/>
    <numFmt numFmtId="167" formatCode="0.0"/>
  </numFmts>
  <fonts count="14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vertical="center" shrinkToFit="1"/>
      <protection locked="0"/>
    </xf>
    <xf numFmtId="0" fontId="8" fillId="0" borderId="11" xfId="0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3" fontId="8" fillId="0" borderId="4" xfId="0" applyNumberFormat="1" applyFont="1" applyBorder="1" applyAlignment="1" applyProtection="1">
      <alignment horizontal="right" vertical="center" shrinkToFit="1"/>
      <protection locked="0"/>
    </xf>
    <xf numFmtId="167" fontId="9" fillId="0" borderId="11" xfId="0" applyNumberFormat="1" applyFont="1" applyBorder="1" applyAlignment="1" applyProtection="1">
      <alignment vertical="center" shrinkToFit="1"/>
      <protection hidden="1"/>
    </xf>
    <xf numFmtId="0" fontId="8" fillId="0" borderId="6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3" fontId="8" fillId="0" borderId="6" xfId="0" applyNumberFormat="1" applyFont="1" applyBorder="1" applyAlignment="1" applyProtection="1">
      <alignment vertical="center" shrinkToFit="1"/>
      <protection locked="0"/>
    </xf>
    <xf numFmtId="3" fontId="8" fillId="0" borderId="4" xfId="0" applyNumberFormat="1" applyFont="1" applyBorder="1" applyAlignment="1" applyProtection="1">
      <alignment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right" vertical="center" shrinkToFit="1"/>
      <protection locked="0"/>
    </xf>
    <xf numFmtId="166" fontId="8" fillId="0" borderId="4" xfId="0" quotePrefix="1" applyNumberFormat="1" applyFont="1" applyBorder="1" applyAlignment="1" applyProtection="1">
      <alignment horizontal="right" vertical="center" shrinkToFit="1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7" fillId="0" borderId="7" xfId="0" applyFont="1" applyBorder="1" applyAlignment="1" applyProtection="1">
      <alignment vertical="center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vertical="center" shrinkToFit="1"/>
      <protection hidden="1"/>
    </xf>
    <xf numFmtId="0" fontId="7" fillId="0" borderId="4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 shrinkToFit="1"/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horizontal="right" vertical="center"/>
      <protection hidden="1"/>
    </xf>
    <xf numFmtId="0" fontId="8" fillId="0" borderId="4" xfId="0" applyFont="1" applyBorder="1" applyAlignment="1" applyProtection="1">
      <alignment horizontal="center" vertical="center" shrinkToFit="1"/>
      <protection hidden="1"/>
    </xf>
    <xf numFmtId="0" fontId="8" fillId="0" borderId="4" xfId="0" applyFont="1" applyBorder="1" applyAlignment="1" applyProtection="1">
      <alignment vertical="center" shrinkToFit="1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 vertical="center" shrinkToFit="1"/>
      <protection hidden="1"/>
    </xf>
    <xf numFmtId="0" fontId="9" fillId="0" borderId="4" xfId="0" applyFont="1" applyBorder="1" applyAlignment="1" applyProtection="1">
      <alignment vertical="center" shrinkToFit="1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right" vertical="center"/>
      <protection hidden="1"/>
    </xf>
    <xf numFmtId="0" fontId="7" fillId="0" borderId="11" xfId="0" applyFont="1" applyBorder="1" applyAlignment="1" applyProtection="1">
      <alignment horizontal="right" vertical="center"/>
      <protection hidden="1"/>
    </xf>
    <xf numFmtId="0" fontId="9" fillId="0" borderId="6" xfId="0" applyFont="1" applyBorder="1" applyAlignment="1" applyProtection="1">
      <alignment horizontal="right" vertic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9" fillId="0" borderId="5" xfId="0" applyFont="1" applyBorder="1" applyAlignment="1" applyProtection="1">
      <alignment horizontal="right" vertical="center"/>
      <protection hidden="1"/>
    </xf>
    <xf numFmtId="0" fontId="8" fillId="0" borderId="15" xfId="0" applyFont="1" applyBorder="1" applyAlignment="1" applyProtection="1">
      <alignment horizontal="center" vertical="center" shrinkToFit="1"/>
      <protection hidden="1"/>
    </xf>
    <xf numFmtId="0" fontId="8" fillId="0" borderId="16" xfId="0" applyFont="1" applyBorder="1" applyAlignment="1" applyProtection="1">
      <alignment horizontal="center" vertical="center" shrinkToFit="1"/>
      <protection hidden="1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18" xfId="0" applyFont="1" applyBorder="1" applyAlignment="1" applyProtection="1">
      <alignment horizontal="center" vertical="center" shrinkToFit="1"/>
      <protection hidden="1"/>
    </xf>
    <xf numFmtId="0" fontId="9" fillId="0" borderId="4" xfId="0" applyFont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vertical="center"/>
      <protection hidden="1"/>
    </xf>
    <xf numFmtId="0" fontId="7" fillId="0" borderId="10" xfId="0" applyFont="1" applyFill="1" applyBorder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7" fillId="0" borderId="4" xfId="0" applyFont="1" applyBorder="1" applyAlignment="1" applyProtection="1">
      <alignment horizontal="right" vertical="center"/>
      <protection hidden="1"/>
    </xf>
    <xf numFmtId="0" fontId="9" fillId="0" borderId="11" xfId="0" applyFont="1" applyBorder="1" applyAlignment="1" applyProtection="1">
      <alignment vertical="center" shrinkToFit="1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right" vertical="center" shrinkToFit="1"/>
      <protection locked="0"/>
    </xf>
    <xf numFmtId="0" fontId="8" fillId="0" borderId="5" xfId="0" applyFont="1" applyBorder="1" applyAlignment="1" applyProtection="1">
      <alignment horizontal="right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 shrinkToFit="1"/>
      <protection locked="0"/>
    </xf>
    <xf numFmtId="0" fontId="8" fillId="0" borderId="28" xfId="0" applyFont="1" applyBorder="1" applyAlignment="1" applyProtection="1">
      <alignment horizontal="left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right" vertical="center" shrinkToFit="1"/>
      <protection locked="0"/>
    </xf>
    <xf numFmtId="0" fontId="8" fillId="0" borderId="27" xfId="0" applyNumberFormat="1" applyFont="1" applyBorder="1" applyAlignment="1" applyProtection="1">
      <alignment horizontal="right" vertical="center" shrinkToFit="1"/>
      <protection locked="0"/>
    </xf>
    <xf numFmtId="0" fontId="8" fillId="0" borderId="27" xfId="0" applyNumberFormat="1" applyFont="1" applyBorder="1" applyAlignment="1" applyProtection="1">
      <alignment horizontal="right" vertical="center" shrinkToFit="1"/>
      <protection hidden="1"/>
    </xf>
    <xf numFmtId="0" fontId="8" fillId="0" borderId="4" xfId="0" applyFont="1" applyBorder="1" applyAlignment="1" applyProtection="1">
      <alignment horizontal="left" vertical="center" shrinkToFit="1"/>
      <protection hidden="1"/>
    </xf>
    <xf numFmtId="0" fontId="8" fillId="0" borderId="6" xfId="0" applyFont="1" applyBorder="1" applyAlignment="1" applyProtection="1">
      <alignment horizontal="center" vertical="center" shrinkToFit="1"/>
      <protection hidden="1"/>
    </xf>
    <xf numFmtId="0" fontId="8" fillId="0" borderId="5" xfId="0" applyFont="1" applyBorder="1" applyAlignment="1" applyProtection="1">
      <alignment horizontal="center" vertical="center" shrinkToFit="1"/>
      <protection hidden="1"/>
    </xf>
    <xf numFmtId="0" fontId="7" fillId="0" borderId="19" xfId="0" applyFont="1" applyBorder="1" applyAlignment="1" applyProtection="1">
      <alignment horizontal="left" vertical="top" wrapText="1"/>
      <protection hidden="1"/>
    </xf>
    <xf numFmtId="0" fontId="7" fillId="0" borderId="20" xfId="0" applyFont="1" applyBorder="1" applyAlignment="1" applyProtection="1">
      <alignment horizontal="left" vertical="top" wrapText="1"/>
      <protection hidden="1"/>
    </xf>
    <xf numFmtId="0" fontId="7" fillId="0" borderId="21" xfId="0" applyFont="1" applyBorder="1" applyAlignment="1" applyProtection="1">
      <alignment horizontal="left" vertical="top" wrapText="1"/>
      <protection hidden="1"/>
    </xf>
    <xf numFmtId="0" fontId="8" fillId="0" borderId="15" xfId="0" applyFont="1" applyBorder="1" applyAlignment="1" applyProtection="1">
      <alignment horizontal="center" vertical="center" shrinkToFit="1"/>
      <protection hidden="1"/>
    </xf>
    <xf numFmtId="0" fontId="9" fillId="0" borderId="28" xfId="0" applyFont="1" applyBorder="1" applyAlignment="1" applyProtection="1">
      <alignment vertical="center" shrinkToFit="1"/>
      <protection hidden="1"/>
    </xf>
    <xf numFmtId="0" fontId="8" fillId="0" borderId="27" xfId="0" applyFont="1" applyBorder="1" applyAlignment="1" applyProtection="1">
      <alignment horizontal="right" vertical="center" shrinkToFit="1"/>
      <protection hidden="1"/>
    </xf>
    <xf numFmtId="0" fontId="8" fillId="0" borderId="5" xfId="0" applyFont="1" applyBorder="1" applyAlignment="1" applyProtection="1">
      <alignment horizontal="right" vertical="center" shrinkToFit="1"/>
      <protection hidden="1"/>
    </xf>
    <xf numFmtId="0" fontId="7" fillId="0" borderId="22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23" xfId="0" applyFont="1" applyBorder="1" applyAlignment="1" applyProtection="1">
      <alignment horizontal="left" vertical="top" wrapText="1"/>
      <protection hidden="1"/>
    </xf>
    <xf numFmtId="0" fontId="7" fillId="0" borderId="24" xfId="0" applyFont="1" applyBorder="1" applyAlignment="1" applyProtection="1">
      <alignment horizontal="left" vertical="top" wrapText="1"/>
      <protection hidden="1"/>
    </xf>
    <xf numFmtId="0" fontId="7" fillId="0" borderId="25" xfId="0" applyFont="1" applyBorder="1" applyAlignment="1" applyProtection="1">
      <alignment horizontal="left" vertical="top" wrapText="1"/>
      <protection hidden="1"/>
    </xf>
    <xf numFmtId="0" fontId="7" fillId="0" borderId="26" xfId="0" applyFont="1" applyBorder="1" applyAlignment="1" applyProtection="1">
      <alignment horizontal="left" vertical="top" wrapText="1"/>
      <protection hidden="1"/>
    </xf>
    <xf numFmtId="167" fontId="8" fillId="0" borderId="4" xfId="0" quotePrefix="1" applyNumberFormat="1" applyFont="1" applyBorder="1" applyAlignment="1" applyProtection="1">
      <alignment horizontal="right" vertical="center" shrinkToFit="1"/>
      <protection hidden="1"/>
    </xf>
    <xf numFmtId="0" fontId="8" fillId="0" borderId="4" xfId="0" applyFont="1" applyBorder="1" applyAlignment="1" applyProtection="1">
      <alignment horizontal="right" vertical="center" shrinkToFit="1"/>
      <protection hidden="1"/>
    </xf>
    <xf numFmtId="167" fontId="8" fillId="0" borderId="4" xfId="0" quotePrefix="1" applyNumberFormat="1" applyFont="1" applyBorder="1" applyAlignment="1" applyProtection="1">
      <alignment vertical="center" shrinkToFit="1"/>
      <protection hidden="1"/>
    </xf>
    <xf numFmtId="167" fontId="8" fillId="0" borderId="4" xfId="0" applyNumberFormat="1" applyFont="1" applyBorder="1" applyAlignment="1" applyProtection="1">
      <alignment vertical="center" shrinkToFit="1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 shrinkToFit="1"/>
      <protection hidden="1"/>
    </xf>
    <xf numFmtId="0" fontId="8" fillId="0" borderId="11" xfId="0" applyFont="1" applyFill="1" applyBorder="1" applyAlignment="1" applyProtection="1">
      <alignment vertical="center" shrinkToFit="1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 horizontal="center" vertical="center" shrinkToFit="1"/>
      <protection hidden="1"/>
    </xf>
    <xf numFmtId="0" fontId="8" fillId="0" borderId="11" xfId="0" applyFont="1" applyBorder="1" applyAlignment="1" applyProtection="1">
      <alignment horizontal="left" vertical="center" shrinkToFit="1"/>
      <protection hidden="1"/>
    </xf>
    <xf numFmtId="0" fontId="8" fillId="0" borderId="10" xfId="0" applyFont="1" applyBorder="1" applyAlignment="1" applyProtection="1">
      <alignment horizontal="left" vertical="center" shrinkToFit="1"/>
      <protection hidden="1"/>
    </xf>
    <xf numFmtId="0" fontId="8" fillId="0" borderId="12" xfId="0" applyFont="1" applyBorder="1" applyAlignment="1" applyProtection="1">
      <alignment horizontal="left" vertical="center" shrinkToFit="1"/>
      <protection hidden="1"/>
    </xf>
    <xf numFmtId="0" fontId="8" fillId="0" borderId="13" xfId="0" applyFont="1" applyBorder="1" applyAlignment="1" applyProtection="1">
      <alignment horizontal="left" vertical="center" shrinkToFit="1"/>
      <protection hidden="1"/>
    </xf>
    <xf numFmtId="0" fontId="8" fillId="0" borderId="14" xfId="0" applyFont="1" applyBorder="1" applyAlignment="1" applyProtection="1">
      <alignment horizontal="left" vertical="center" shrinkToFit="1"/>
      <protection hidden="1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14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righ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right" vertical="center" shrinkToFit="1"/>
      <protection hidden="1"/>
    </xf>
    <xf numFmtId="0" fontId="8" fillId="0" borderId="4" xfId="0" applyFont="1" applyBorder="1" applyAlignment="1" applyProtection="1">
      <alignment horizontal="left" vertical="center" shrinkToFit="1"/>
      <protection hidden="1"/>
    </xf>
    <xf numFmtId="0" fontId="8" fillId="0" borderId="11" xfId="0" applyFont="1" applyFill="1" applyBorder="1" applyAlignment="1" applyProtection="1">
      <alignment vertical="center" shrinkToFit="1"/>
      <protection locked="0"/>
    </xf>
    <xf numFmtId="0" fontId="8" fillId="0" borderId="4" xfId="0" quotePrefix="1" applyFont="1" applyBorder="1" applyAlignment="1" applyProtection="1">
      <alignment horizontal="right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right" vertical="center" shrinkToFit="1"/>
      <protection locked="0"/>
    </xf>
    <xf numFmtId="0" fontId="8" fillId="0" borderId="4" xfId="0" quotePrefix="1" applyFont="1" applyBorder="1" applyAlignment="1" applyProtection="1">
      <alignment horizontal="left" vertical="center" shrinkToFit="1"/>
      <protection hidden="1"/>
    </xf>
    <xf numFmtId="0" fontId="8" fillId="0" borderId="11" xfId="0" applyFont="1" applyBorder="1" applyAlignment="1" applyProtection="1">
      <alignment horizontal="right" vertical="center" shrinkToFit="1"/>
      <protection hidden="1"/>
    </xf>
    <xf numFmtId="0" fontId="8" fillId="0" borderId="4" xfId="0" applyFont="1" applyBorder="1" applyAlignment="1" applyProtection="1">
      <alignment horizontal="right" vertical="center"/>
      <protection hidden="1"/>
    </xf>
    <xf numFmtId="0" fontId="8" fillId="0" borderId="5" xfId="0" applyFont="1" applyBorder="1" applyAlignment="1" applyProtection="1">
      <alignment horizontal="right" vertical="center"/>
      <protection hidden="1"/>
    </xf>
    <xf numFmtId="0" fontId="8" fillId="0" borderId="6" xfId="0" applyFont="1" applyBorder="1" applyAlignment="1" applyProtection="1">
      <alignment horizontal="right" vertical="center" shrinkToFit="1"/>
      <protection locked="0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3" fontId="8" fillId="0" borderId="4" xfId="0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8" fillId="0" borderId="6" xfId="0" applyFont="1" applyBorder="1" applyAlignment="1" applyProtection="1">
      <alignment vertical="center" shrinkToFit="1"/>
      <protection hidden="1"/>
    </xf>
    <xf numFmtId="0" fontId="8" fillId="0" borderId="5" xfId="0" applyFont="1" applyBorder="1" applyAlignment="1" applyProtection="1">
      <alignment vertical="center" shrinkToFit="1"/>
      <protection hidden="1"/>
    </xf>
    <xf numFmtId="3" fontId="8" fillId="0" borderId="6" xfId="0" applyNumberFormat="1" applyFont="1" applyBorder="1" applyAlignment="1" applyProtection="1">
      <alignment vertical="center" shrinkToFit="1"/>
      <protection hidden="1"/>
    </xf>
    <xf numFmtId="3" fontId="8" fillId="0" borderId="4" xfId="0" applyNumberFormat="1" applyFont="1" applyBorder="1" applyAlignment="1" applyProtection="1">
      <alignment vertical="center" shrinkToFit="1"/>
      <protection hidden="1"/>
    </xf>
    <xf numFmtId="0" fontId="4" fillId="0" borderId="6" xfId="0" applyFont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Border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vertical="center" shrinkToFit="1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horizontal="left" vertical="center" shrinkToFit="1"/>
      <protection locked="0"/>
    </xf>
    <xf numFmtId="0" fontId="8" fillId="0" borderId="9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15" fontId="8" fillId="0" borderId="4" xfId="0" applyNumberFormat="1" applyFont="1" applyBorder="1" applyAlignment="1" applyProtection="1">
      <alignment horizontal="left" vertical="center" shrinkToFit="1"/>
      <protection locked="0"/>
    </xf>
    <xf numFmtId="15" fontId="8" fillId="0" borderId="11" xfId="0" applyNumberFormat="1" applyFont="1" applyBorder="1" applyAlignment="1" applyProtection="1">
      <alignment horizontal="left" vertical="center" shrinkToFit="1"/>
      <protection locked="0"/>
    </xf>
    <xf numFmtId="0" fontId="8" fillId="0" borderId="8" xfId="0" applyFont="1" applyBorder="1" applyAlignment="1" applyProtection="1">
      <alignment horizontal="left" vertical="center" shrinkToFit="1"/>
      <protection hidden="1"/>
    </xf>
    <xf numFmtId="0" fontId="7" fillId="0" borderId="8" xfId="0" applyFont="1" applyBorder="1" applyAlignment="1" applyProtection="1">
      <alignment horizontal="right" vertical="center"/>
      <protection hidden="1"/>
    </xf>
    <xf numFmtId="0" fontId="8" fillId="0" borderId="9" xfId="0" applyFont="1" applyBorder="1" applyAlignment="1" applyProtection="1">
      <alignment horizontal="left" vertical="center" shrinkToFit="1"/>
      <protection hidden="1"/>
    </xf>
    <xf numFmtId="0" fontId="8" fillId="0" borderId="4" xfId="0" applyFont="1" applyBorder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15" fontId="8" fillId="0" borderId="4" xfId="0" applyNumberFormat="1" applyFont="1" applyBorder="1" applyAlignment="1" applyProtection="1">
      <alignment horizontal="left" vertical="center" shrinkToFit="1"/>
      <protection hidden="1"/>
    </xf>
    <xf numFmtId="15" fontId="8" fillId="0" borderId="11" xfId="0" applyNumberFormat="1" applyFont="1" applyBorder="1" applyAlignment="1" applyProtection="1">
      <alignment horizontal="left" vertical="center" shrinkToFit="1"/>
      <protection hidden="1"/>
    </xf>
    <xf numFmtId="0" fontId="8" fillId="0" borderId="6" xfId="0" applyFont="1" applyBorder="1" applyAlignment="1" applyProtection="1">
      <alignment horizontal="right" vertical="center" shrinkToFit="1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8" fillId="0" borderId="6" xfId="0" applyNumberFormat="1" applyFont="1" applyBorder="1" applyAlignment="1" applyProtection="1">
      <alignment horizontal="right" vertical="center" shrinkToFit="1"/>
      <protection locked="0"/>
    </xf>
    <xf numFmtId="0" fontId="8" fillId="0" borderId="4" xfId="0" applyNumberFormat="1" applyFont="1" applyBorder="1" applyAlignment="1" applyProtection="1">
      <alignment horizontal="right" vertical="center" shrinkToFit="1"/>
      <protection locked="0"/>
    </xf>
    <xf numFmtId="0" fontId="8" fillId="0" borderId="6" xfId="0" applyNumberFormat="1" applyFont="1" applyBorder="1" applyAlignment="1" applyProtection="1">
      <alignment horizontal="right" vertical="center" shrinkToFit="1"/>
      <protection hidden="1"/>
    </xf>
    <xf numFmtId="0" fontId="8" fillId="0" borderId="4" xfId="0" applyNumberFormat="1" applyFont="1" applyBorder="1" applyAlignment="1" applyProtection="1">
      <alignment horizontal="right" vertical="center" shrinkToFit="1"/>
      <protection hidden="1"/>
    </xf>
    <xf numFmtId="0" fontId="8" fillId="0" borderId="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quotePrefix="1" applyNumberFormat="1" applyFont="1" applyBorder="1" applyAlignment="1" applyProtection="1">
      <alignment horizontal="center" vertical="center" shrinkToFit="1"/>
      <protection hidden="1"/>
    </xf>
    <xf numFmtId="0" fontId="8" fillId="0" borderId="4" xfId="0" quotePrefix="1" applyNumberFormat="1" applyFont="1" applyBorder="1" applyAlignment="1" applyProtection="1">
      <alignment horizontal="center" vertical="center" shrinkToFit="1"/>
      <protection hidden="1"/>
    </xf>
    <xf numFmtId="0" fontId="8" fillId="0" borderId="20" xfId="0" quotePrefix="1" applyNumberFormat="1" applyFont="1" applyBorder="1" applyAlignment="1" applyProtection="1">
      <alignment horizontal="center" vertical="center" shrinkToFit="1"/>
      <protection hidden="1"/>
    </xf>
    <xf numFmtId="0" fontId="8" fillId="0" borderId="5" xfId="0" quotePrefix="1" applyNumberFormat="1" applyFont="1" applyBorder="1" applyAlignment="1" applyProtection="1">
      <alignment horizontal="center" vertical="center" shrinkToFit="1"/>
      <protection hidden="1"/>
    </xf>
    <xf numFmtId="0" fontId="8" fillId="0" borderId="6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20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5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left" vertical="center" shrinkToFit="1"/>
      <protection hidden="1"/>
    </xf>
    <xf numFmtId="0" fontId="8" fillId="0" borderId="10" xfId="0" applyFont="1" applyBorder="1" applyAlignment="1" applyProtection="1">
      <alignment horizontal="left" vertical="center"/>
      <protection hidden="1"/>
    </xf>
    <xf numFmtId="0" fontId="8" fillId="0" borderId="5" xfId="0" applyFont="1" applyBorder="1" applyAlignment="1" applyProtection="1">
      <alignment horizontal="left" vertical="center"/>
      <protection hidden="1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8" fillId="0" borderId="4" xfId="0" quotePrefix="1" applyFont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22860</xdr:rowOff>
    </xdr:from>
    <xdr:to>
      <xdr:col>7</xdr:col>
      <xdr:colOff>228600</xdr:colOff>
      <xdr:row>5</xdr:row>
      <xdr:rowOff>53455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22860"/>
          <a:ext cx="1737360" cy="792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22860</xdr:rowOff>
    </xdr:from>
    <xdr:to>
      <xdr:col>7</xdr:col>
      <xdr:colOff>228600</xdr:colOff>
      <xdr:row>5</xdr:row>
      <xdr:rowOff>53455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22860"/>
          <a:ext cx="1737360" cy="79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60"/>
  <sheetViews>
    <sheetView showGridLines="0" tabSelected="1" zoomScaleNormal="100" zoomScaleSheetLayoutView="100" workbookViewId="0"/>
  </sheetViews>
  <sheetFormatPr defaultColWidth="0" defaultRowHeight="11.4" zeroHeight="1" x14ac:dyDescent="0.25"/>
  <cols>
    <col min="1" max="1" width="2.6640625" style="26" bestFit="1" customWidth="1"/>
    <col min="2" max="24" width="3.6640625" style="26" customWidth="1"/>
    <col min="25" max="26" width="3.88671875" style="26" customWidth="1"/>
    <col min="27" max="27" width="3.88671875" style="26" hidden="1" customWidth="1"/>
    <col min="28" max="28" width="3.6640625" style="136" hidden="1" customWidth="1"/>
    <col min="29" max="31" width="3.6640625" style="26" hidden="1" customWidth="1"/>
    <col min="32" max="16384" width="8.88671875" style="26" hidden="1"/>
  </cols>
  <sheetData>
    <row r="1" spans="1:28" ht="12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 t="s">
        <v>107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135"/>
      <c r="AA1" s="135"/>
    </row>
    <row r="2" spans="1:28" ht="12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5" t="s">
        <v>108</v>
      </c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135"/>
      <c r="AA2" s="135"/>
    </row>
    <row r="3" spans="1:28" ht="12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5" t="s">
        <v>109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135"/>
      <c r="AA3" s="135"/>
    </row>
    <row r="4" spans="1:28" ht="12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"/>
      <c r="N4" s="2" t="s">
        <v>87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35"/>
      <c r="AA4" s="135"/>
    </row>
    <row r="5" spans="1:28" ht="12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35"/>
      <c r="AA5" s="135"/>
    </row>
    <row r="6" spans="1:28" ht="12" customHeight="1" thickBot="1" x14ac:dyDescent="0.3">
      <c r="A6" s="24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137"/>
      <c r="AA6" s="137"/>
    </row>
    <row r="7" spans="1:28" s="139" customFormat="1" ht="12" customHeight="1" thickTop="1" thickBot="1" x14ac:dyDescent="0.3">
      <c r="A7" s="24">
        <v>1</v>
      </c>
      <c r="B7" s="28" t="s">
        <v>0</v>
      </c>
      <c r="C7" s="29"/>
      <c r="D7" s="29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63" t="s">
        <v>2</v>
      </c>
      <c r="P7" s="163"/>
      <c r="Q7" s="163"/>
      <c r="R7" s="163"/>
      <c r="S7" s="156"/>
      <c r="T7" s="156"/>
      <c r="U7" s="156"/>
      <c r="V7" s="156"/>
      <c r="W7" s="156"/>
      <c r="X7" s="156"/>
      <c r="Y7" s="157"/>
      <c r="Z7" s="138"/>
      <c r="AA7" s="138"/>
      <c r="AB7" s="136"/>
    </row>
    <row r="8" spans="1:28" s="141" customFormat="1" ht="12" customHeight="1" thickBot="1" x14ac:dyDescent="0.3">
      <c r="A8" s="24">
        <v>2</v>
      </c>
      <c r="B8" s="37"/>
      <c r="C8" s="32"/>
      <c r="D8" s="32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73" t="s">
        <v>1</v>
      </c>
      <c r="P8" s="73"/>
      <c r="Q8" s="73"/>
      <c r="R8" s="73"/>
      <c r="S8" s="80"/>
      <c r="T8" s="80"/>
      <c r="U8" s="80"/>
      <c r="V8" s="80"/>
      <c r="W8" s="34" t="s">
        <v>7</v>
      </c>
      <c r="X8" s="158"/>
      <c r="Y8" s="159"/>
      <c r="Z8" s="140"/>
      <c r="AA8" s="140"/>
      <c r="AB8" s="136"/>
    </row>
    <row r="9" spans="1:28" s="141" customFormat="1" ht="12" customHeight="1" thickBot="1" x14ac:dyDescent="0.3">
      <c r="A9" s="24">
        <v>3</v>
      </c>
      <c r="B9" s="37" t="s">
        <v>3</v>
      </c>
      <c r="C9" s="32"/>
      <c r="D9" s="32"/>
      <c r="E9" s="32"/>
      <c r="F9" s="80"/>
      <c r="G9" s="80"/>
      <c r="H9" s="80"/>
      <c r="I9" s="80"/>
      <c r="J9" s="80"/>
      <c r="K9" s="80"/>
      <c r="L9" s="80"/>
      <c r="M9" s="80"/>
      <c r="N9" s="80"/>
      <c r="O9" s="73" t="s">
        <v>4</v>
      </c>
      <c r="P9" s="73"/>
      <c r="Q9" s="73"/>
      <c r="R9" s="73"/>
      <c r="S9" s="80"/>
      <c r="T9" s="80"/>
      <c r="U9" s="80"/>
      <c r="V9" s="80"/>
      <c r="W9" s="80"/>
      <c r="X9" s="80"/>
      <c r="Y9" s="117"/>
      <c r="Z9" s="142"/>
      <c r="AA9" s="142"/>
      <c r="AB9" s="136"/>
    </row>
    <row r="10" spans="1:28" s="141" customFormat="1" ht="12" customHeight="1" thickBot="1" x14ac:dyDescent="0.3">
      <c r="A10" s="24">
        <v>4</v>
      </c>
      <c r="B10" s="37" t="s">
        <v>5</v>
      </c>
      <c r="C10" s="32"/>
      <c r="D10" s="32"/>
      <c r="E10" s="32"/>
      <c r="F10" s="80"/>
      <c r="G10" s="80"/>
      <c r="H10" s="80"/>
      <c r="I10" s="80"/>
      <c r="J10" s="80"/>
      <c r="K10" s="80"/>
      <c r="L10" s="80"/>
      <c r="M10" s="80"/>
      <c r="N10" s="80"/>
      <c r="O10" s="73" t="s">
        <v>6</v>
      </c>
      <c r="P10" s="73"/>
      <c r="Q10" s="73"/>
      <c r="R10" s="73"/>
      <c r="S10" s="160"/>
      <c r="T10" s="160"/>
      <c r="U10" s="160"/>
      <c r="V10" s="160"/>
      <c r="W10" s="160"/>
      <c r="X10" s="160"/>
      <c r="Y10" s="161"/>
      <c r="Z10" s="142"/>
      <c r="AA10" s="142"/>
      <c r="AB10" s="136"/>
    </row>
    <row r="11" spans="1:28" s="141" customFormat="1" ht="12" customHeight="1" thickBot="1" x14ac:dyDescent="0.3">
      <c r="A11" s="24">
        <v>5</v>
      </c>
      <c r="B11" s="39" t="s">
        <v>8</v>
      </c>
      <c r="C11" s="80"/>
      <c r="D11" s="80"/>
      <c r="E11" s="80"/>
      <c r="F11" s="80"/>
      <c r="G11" s="187" t="s">
        <v>9</v>
      </c>
      <c r="H11" s="187"/>
      <c r="I11" s="87"/>
      <c r="J11" s="87"/>
      <c r="K11" s="87"/>
      <c r="L11" s="34"/>
      <c r="M11" s="34"/>
      <c r="N11" s="40" t="s">
        <v>10</v>
      </c>
      <c r="O11" s="80"/>
      <c r="P11" s="80"/>
      <c r="Q11" s="80"/>
      <c r="R11" s="80"/>
      <c r="S11" s="122"/>
      <c r="T11" s="43" t="s">
        <v>105</v>
      </c>
      <c r="U11" s="34"/>
      <c r="V11" s="188"/>
      <c r="W11" s="34" t="s">
        <v>106</v>
      </c>
      <c r="X11" s="42"/>
      <c r="Y11" s="44"/>
      <c r="Z11" s="138"/>
      <c r="AA11" s="138"/>
      <c r="AB11" s="136"/>
    </row>
    <row r="12" spans="1:28" s="141" customFormat="1" ht="12" customHeight="1" thickBot="1" x14ac:dyDescent="0.3">
      <c r="A12" s="24">
        <v>6</v>
      </c>
      <c r="B12" s="110" t="s">
        <v>100</v>
      </c>
      <c r="C12" s="72"/>
      <c r="D12" s="72"/>
      <c r="E12" s="7"/>
      <c r="F12" s="7"/>
      <c r="G12" s="7"/>
      <c r="H12" s="7"/>
      <c r="I12" s="7"/>
      <c r="J12" s="45" t="s">
        <v>103</v>
      </c>
      <c r="K12" s="42"/>
      <c r="L12" s="34"/>
      <c r="M12" s="34"/>
      <c r="N12" s="40" t="s">
        <v>11</v>
      </c>
      <c r="O12" s="5"/>
      <c r="P12" s="5"/>
      <c r="Q12" s="5"/>
      <c r="R12" s="34"/>
      <c r="S12" s="34"/>
      <c r="T12" s="40" t="s">
        <v>101</v>
      </c>
      <c r="U12" s="7"/>
      <c r="V12" s="7"/>
      <c r="W12" s="7"/>
      <c r="X12" s="7"/>
      <c r="Y12" s="8" t="s">
        <v>103</v>
      </c>
      <c r="Z12" s="138"/>
      <c r="AA12" s="138"/>
      <c r="AB12" s="136"/>
    </row>
    <row r="13" spans="1:28" s="141" customFormat="1" ht="12" customHeight="1" thickBot="1" x14ac:dyDescent="0.3">
      <c r="A13" s="24">
        <v>7</v>
      </c>
      <c r="B13" s="46" t="s">
        <v>12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8"/>
      <c r="Z13" s="144"/>
      <c r="AA13" s="144"/>
      <c r="AB13" s="136"/>
    </row>
    <row r="14" spans="1:28" s="141" customFormat="1" ht="12" customHeight="1" thickBot="1" x14ac:dyDescent="0.3">
      <c r="A14" s="24">
        <v>8</v>
      </c>
      <c r="B14" s="37" t="s">
        <v>13</v>
      </c>
      <c r="C14" s="32"/>
      <c r="D14" s="32"/>
      <c r="E14" s="32"/>
      <c r="F14" s="32"/>
      <c r="G14" s="32"/>
      <c r="H14" s="32"/>
      <c r="I14" s="49"/>
      <c r="J14" s="145"/>
      <c r="K14" s="64"/>
      <c r="L14" s="64"/>
      <c r="M14" s="67"/>
      <c r="N14" s="53" t="s">
        <v>40</v>
      </c>
      <c r="O14" s="54" t="s">
        <v>42</v>
      </c>
      <c r="P14" s="32"/>
      <c r="Q14" s="32"/>
      <c r="R14" s="32"/>
      <c r="S14" s="55" t="s">
        <v>41</v>
      </c>
      <c r="T14" s="34" t="s">
        <v>40</v>
      </c>
      <c r="U14" s="54" t="s">
        <v>43</v>
      </c>
      <c r="V14" s="32"/>
      <c r="W14" s="32"/>
      <c r="X14" s="32"/>
      <c r="Y14" s="56" t="s">
        <v>41</v>
      </c>
      <c r="Z14" s="146"/>
      <c r="AA14" s="146"/>
      <c r="AB14" s="136"/>
    </row>
    <row r="15" spans="1:28" s="141" customFormat="1" ht="12" customHeight="1" thickBot="1" x14ac:dyDescent="0.3">
      <c r="A15" s="24">
        <v>9</v>
      </c>
      <c r="B15" s="37" t="s">
        <v>14</v>
      </c>
      <c r="C15" s="32"/>
      <c r="D15" s="32"/>
      <c r="E15" s="32"/>
      <c r="F15" s="32"/>
      <c r="G15" s="32"/>
      <c r="H15" s="32"/>
      <c r="I15" s="49"/>
      <c r="J15" s="145"/>
      <c r="K15" s="64"/>
      <c r="L15" s="64"/>
      <c r="M15" s="67"/>
      <c r="N15" s="83"/>
      <c r="O15" s="5"/>
      <c r="P15" s="5"/>
      <c r="Q15" s="5"/>
      <c r="R15" s="5"/>
      <c r="S15" s="79"/>
      <c r="T15" s="5"/>
      <c r="U15" s="5"/>
      <c r="V15" s="5"/>
      <c r="W15" s="5"/>
      <c r="X15" s="5"/>
      <c r="Y15" s="128"/>
      <c r="Z15" s="142"/>
      <c r="AA15" s="142"/>
      <c r="AB15" s="136"/>
    </row>
    <row r="16" spans="1:28" s="141" customFormat="1" ht="12" customHeight="1" thickBot="1" x14ac:dyDescent="0.3">
      <c r="A16" s="24">
        <v>10</v>
      </c>
      <c r="B16" s="37" t="s">
        <v>15</v>
      </c>
      <c r="C16" s="32"/>
      <c r="D16" s="32"/>
      <c r="E16" s="32"/>
      <c r="F16" s="32"/>
      <c r="G16" s="32"/>
      <c r="H16" s="32"/>
      <c r="I16" s="49"/>
      <c r="J16" s="57" t="s">
        <v>33</v>
      </c>
      <c r="K16" s="58"/>
      <c r="L16" s="58"/>
      <c r="M16" s="59"/>
      <c r="N16" s="11"/>
      <c r="O16" s="3"/>
      <c r="P16" s="3"/>
      <c r="Q16" s="3"/>
      <c r="R16" s="3"/>
      <c r="S16" s="10"/>
      <c r="T16" s="12"/>
      <c r="U16" s="3"/>
      <c r="V16" s="3"/>
      <c r="W16" s="3"/>
      <c r="X16" s="3"/>
      <c r="Y16" s="4"/>
      <c r="Z16" s="142"/>
      <c r="AA16" s="142"/>
      <c r="AB16" s="136"/>
    </row>
    <row r="17" spans="1:28" s="141" customFormat="1" ht="12" customHeight="1" thickBot="1" x14ac:dyDescent="0.3">
      <c r="A17" s="24">
        <v>11</v>
      </c>
      <c r="B17" s="39"/>
      <c r="C17" s="32" t="s">
        <v>16</v>
      </c>
      <c r="D17" s="32"/>
      <c r="E17" s="32"/>
      <c r="F17" s="32"/>
      <c r="G17" s="32"/>
      <c r="H17" s="32"/>
      <c r="I17" s="49"/>
      <c r="J17" s="57" t="s">
        <v>33</v>
      </c>
      <c r="K17" s="58"/>
      <c r="L17" s="58"/>
      <c r="M17" s="59"/>
      <c r="N17" s="9"/>
      <c r="O17" s="3"/>
      <c r="P17" s="10"/>
      <c r="Q17" s="3"/>
      <c r="R17" s="3"/>
      <c r="S17" s="10"/>
      <c r="T17" s="11"/>
      <c r="U17" s="3"/>
      <c r="V17" s="10"/>
      <c r="W17" s="12"/>
      <c r="X17" s="3"/>
      <c r="Y17" s="4"/>
      <c r="Z17" s="142"/>
      <c r="AA17" s="142"/>
      <c r="AB17" s="136"/>
    </row>
    <row r="18" spans="1:28" s="141" customFormat="1" ht="12" customHeight="1" thickBot="1" x14ac:dyDescent="0.3">
      <c r="A18" s="24">
        <v>12</v>
      </c>
      <c r="B18" s="39"/>
      <c r="C18" s="32" t="s">
        <v>20</v>
      </c>
      <c r="D18" s="32"/>
      <c r="E18" s="32"/>
      <c r="F18" s="32"/>
      <c r="G18" s="32"/>
      <c r="H18" s="32"/>
      <c r="I18" s="49"/>
      <c r="J18" s="57" t="s">
        <v>33</v>
      </c>
      <c r="K18" s="58"/>
      <c r="L18" s="58"/>
      <c r="M18" s="59"/>
      <c r="N18" s="11"/>
      <c r="O18" s="3"/>
      <c r="P18" s="10"/>
      <c r="Q18" s="12"/>
      <c r="R18" s="3"/>
      <c r="S18" s="10"/>
      <c r="T18" s="9"/>
      <c r="U18" s="3"/>
      <c r="V18" s="10"/>
      <c r="W18" s="3"/>
      <c r="X18" s="3"/>
      <c r="Y18" s="4"/>
      <c r="Z18" s="142"/>
      <c r="AA18" s="142"/>
      <c r="AB18" s="136"/>
    </row>
    <row r="19" spans="1:28" s="141" customFormat="1" ht="12" customHeight="1" thickBot="1" x14ac:dyDescent="0.3">
      <c r="A19" s="24">
        <v>13</v>
      </c>
      <c r="B19" s="39"/>
      <c r="C19" s="32" t="s">
        <v>19</v>
      </c>
      <c r="D19" s="32"/>
      <c r="E19" s="32"/>
      <c r="F19" s="32"/>
      <c r="G19" s="32"/>
      <c r="H19" s="32"/>
      <c r="I19" s="49"/>
      <c r="J19" s="57" t="s">
        <v>33</v>
      </c>
      <c r="K19" s="58"/>
      <c r="L19" s="58"/>
      <c r="M19" s="59"/>
      <c r="N19" s="9"/>
      <c r="O19" s="3"/>
      <c r="P19" s="10"/>
      <c r="Q19" s="3"/>
      <c r="R19" s="3"/>
      <c r="S19" s="10"/>
      <c r="T19" s="9"/>
      <c r="U19" s="3"/>
      <c r="V19" s="10"/>
      <c r="W19" s="3"/>
      <c r="X19" s="3"/>
      <c r="Y19" s="4"/>
      <c r="Z19" s="142"/>
      <c r="AA19" s="142"/>
      <c r="AB19" s="136"/>
    </row>
    <row r="20" spans="1:28" s="141" customFormat="1" ht="12" customHeight="1" thickBot="1" x14ac:dyDescent="0.3">
      <c r="A20" s="24">
        <v>14</v>
      </c>
      <c r="B20" s="39"/>
      <c r="C20" s="32" t="s">
        <v>18</v>
      </c>
      <c r="D20" s="32"/>
      <c r="E20" s="32"/>
      <c r="F20" s="32"/>
      <c r="G20" s="32"/>
      <c r="H20" s="32"/>
      <c r="I20" s="49"/>
      <c r="J20" s="57" t="s">
        <v>33</v>
      </c>
      <c r="K20" s="58"/>
      <c r="L20" s="58"/>
      <c r="M20" s="59"/>
      <c r="N20" s="9"/>
      <c r="O20" s="3"/>
      <c r="P20" s="10"/>
      <c r="Q20" s="3"/>
      <c r="R20" s="3"/>
      <c r="S20" s="10"/>
      <c r="T20" s="9"/>
      <c r="U20" s="3"/>
      <c r="V20" s="10"/>
      <c r="W20" s="3"/>
      <c r="X20" s="3"/>
      <c r="Y20" s="4"/>
      <c r="Z20" s="142"/>
      <c r="AA20" s="142"/>
      <c r="AB20" s="136"/>
    </row>
    <row r="21" spans="1:28" s="141" customFormat="1" ht="12" customHeight="1" thickBot="1" x14ac:dyDescent="0.3">
      <c r="A21" s="24">
        <v>15</v>
      </c>
      <c r="B21" s="39"/>
      <c r="C21" s="32" t="s">
        <v>17</v>
      </c>
      <c r="D21" s="32"/>
      <c r="E21" s="32"/>
      <c r="F21" s="32"/>
      <c r="G21" s="32"/>
      <c r="H21" s="32"/>
      <c r="I21" s="49"/>
      <c r="J21" s="57" t="s">
        <v>33</v>
      </c>
      <c r="K21" s="58"/>
      <c r="L21" s="58"/>
      <c r="M21" s="59"/>
      <c r="N21" s="9"/>
      <c r="O21" s="3"/>
      <c r="P21" s="10"/>
      <c r="Q21" s="3"/>
      <c r="R21" s="3"/>
      <c r="S21" s="10"/>
      <c r="T21" s="9"/>
      <c r="U21" s="3"/>
      <c r="V21" s="10"/>
      <c r="W21" s="3"/>
      <c r="X21" s="3"/>
      <c r="Y21" s="4"/>
      <c r="Z21" s="142"/>
      <c r="AA21" s="142"/>
      <c r="AB21" s="136"/>
    </row>
    <row r="22" spans="1:28" s="141" customFormat="1" ht="12" customHeight="1" thickBot="1" x14ac:dyDescent="0.3">
      <c r="A22" s="24">
        <v>16</v>
      </c>
      <c r="B22" s="37" t="s">
        <v>21</v>
      </c>
      <c r="C22" s="32"/>
      <c r="D22" s="32"/>
      <c r="E22" s="32"/>
      <c r="F22" s="32"/>
      <c r="G22" s="32"/>
      <c r="H22" s="32"/>
      <c r="I22" s="49"/>
      <c r="J22" s="57" t="s">
        <v>99</v>
      </c>
      <c r="K22" s="58"/>
      <c r="L22" s="58"/>
      <c r="M22" s="59"/>
      <c r="N22" s="9"/>
      <c r="O22" s="3"/>
      <c r="P22" s="10"/>
      <c r="Q22" s="3"/>
      <c r="R22" s="3"/>
      <c r="S22" s="10"/>
      <c r="T22" s="9"/>
      <c r="U22" s="3"/>
      <c r="V22" s="10"/>
      <c r="W22" s="3"/>
      <c r="X22" s="3"/>
      <c r="Y22" s="4"/>
      <c r="Z22" s="142"/>
      <c r="AA22" s="142"/>
      <c r="AB22" s="136"/>
    </row>
    <row r="23" spans="1:28" s="141" customFormat="1" ht="12" customHeight="1" thickBot="1" x14ac:dyDescent="0.3">
      <c r="A23" s="24">
        <v>17</v>
      </c>
      <c r="B23" s="37" t="s">
        <v>94</v>
      </c>
      <c r="C23" s="32"/>
      <c r="D23" s="32"/>
      <c r="E23" s="32"/>
      <c r="F23" s="32"/>
      <c r="G23" s="32"/>
      <c r="H23" s="32"/>
      <c r="I23" s="49"/>
      <c r="J23" s="57" t="s">
        <v>125</v>
      </c>
      <c r="K23" s="58"/>
      <c r="L23" s="58"/>
      <c r="M23" s="59"/>
      <c r="N23" s="9"/>
      <c r="O23" s="3"/>
      <c r="P23" s="10"/>
      <c r="Q23" s="3"/>
      <c r="R23" s="3"/>
      <c r="S23" s="10"/>
      <c r="T23" s="9"/>
      <c r="U23" s="3"/>
      <c r="V23" s="10"/>
      <c r="W23" s="3"/>
      <c r="X23" s="3"/>
      <c r="Y23" s="4"/>
      <c r="Z23" s="142"/>
      <c r="AA23" s="142"/>
      <c r="AB23" s="136"/>
    </row>
    <row r="24" spans="1:28" s="141" customFormat="1" ht="12" customHeight="1" thickBot="1" x14ac:dyDescent="0.3">
      <c r="A24" s="24">
        <v>18</v>
      </c>
      <c r="B24" s="37" t="s">
        <v>22</v>
      </c>
      <c r="C24" s="32"/>
      <c r="D24" s="32"/>
      <c r="E24" s="32"/>
      <c r="F24" s="32"/>
      <c r="G24" s="32"/>
      <c r="H24" s="32"/>
      <c r="I24" s="49"/>
      <c r="J24" s="57" t="s">
        <v>34</v>
      </c>
      <c r="K24" s="58"/>
      <c r="L24" s="58"/>
      <c r="M24" s="59"/>
      <c r="N24" s="9"/>
      <c r="O24" s="3"/>
      <c r="P24" s="10"/>
      <c r="Q24" s="3"/>
      <c r="R24" s="3"/>
      <c r="S24" s="10"/>
      <c r="T24" s="9"/>
      <c r="U24" s="3"/>
      <c r="V24" s="10"/>
      <c r="W24" s="3"/>
      <c r="X24" s="3"/>
      <c r="Y24" s="4"/>
      <c r="Z24" s="142"/>
      <c r="AA24" s="142"/>
      <c r="AB24" s="136"/>
    </row>
    <row r="25" spans="1:28" s="141" customFormat="1" ht="12" customHeight="1" thickBot="1" x14ac:dyDescent="0.3">
      <c r="A25" s="24">
        <v>19</v>
      </c>
      <c r="B25" s="37" t="s">
        <v>23</v>
      </c>
      <c r="C25" s="32"/>
      <c r="D25" s="32"/>
      <c r="E25" s="32"/>
      <c r="F25" s="32"/>
      <c r="G25" s="32"/>
      <c r="H25" s="32"/>
      <c r="I25" s="49"/>
      <c r="J25" s="151"/>
      <c r="K25" s="58"/>
      <c r="L25" s="58"/>
      <c r="M25" s="59"/>
      <c r="N25" s="9"/>
      <c r="O25" s="3"/>
      <c r="P25" s="10"/>
      <c r="Q25" s="3"/>
      <c r="R25" s="3"/>
      <c r="S25" s="10"/>
      <c r="T25" s="9"/>
      <c r="U25" s="3"/>
      <c r="V25" s="10"/>
      <c r="W25" s="3"/>
      <c r="X25" s="3"/>
      <c r="Y25" s="4"/>
      <c r="Z25" s="142"/>
      <c r="AA25" s="142"/>
      <c r="AB25" s="136"/>
    </row>
    <row r="26" spans="1:28" s="141" customFormat="1" ht="12" customHeight="1" thickBot="1" x14ac:dyDescent="0.3">
      <c r="A26" s="24">
        <v>20</v>
      </c>
      <c r="B26" s="37" t="s">
        <v>24</v>
      </c>
      <c r="C26" s="32"/>
      <c r="D26" s="32"/>
      <c r="E26" s="32"/>
      <c r="F26" s="32"/>
      <c r="G26" s="32"/>
      <c r="H26" s="32"/>
      <c r="I26" s="49"/>
      <c r="J26" s="57"/>
      <c r="K26" s="58"/>
      <c r="L26" s="58"/>
      <c r="M26" s="59"/>
      <c r="N26" s="9"/>
      <c r="O26" s="3"/>
      <c r="P26" s="10"/>
      <c r="Q26" s="3"/>
      <c r="R26" s="3"/>
      <c r="S26" s="10"/>
      <c r="T26" s="9"/>
      <c r="U26" s="3"/>
      <c r="V26" s="10"/>
      <c r="W26" s="3"/>
      <c r="X26" s="3"/>
      <c r="Y26" s="4"/>
      <c r="Z26" s="142"/>
      <c r="AA26" s="142"/>
      <c r="AB26" s="136"/>
    </row>
    <row r="27" spans="1:28" s="141" customFormat="1" ht="12" customHeight="1" thickBot="1" x14ac:dyDescent="0.3">
      <c r="A27" s="24">
        <v>21</v>
      </c>
      <c r="B27" s="37" t="s">
        <v>25</v>
      </c>
      <c r="C27" s="32"/>
      <c r="D27" s="32"/>
      <c r="E27" s="32"/>
      <c r="F27" s="32"/>
      <c r="G27" s="32"/>
      <c r="H27" s="32"/>
      <c r="I27" s="49"/>
      <c r="J27" s="57" t="s">
        <v>118</v>
      </c>
      <c r="K27" s="58"/>
      <c r="L27" s="58"/>
      <c r="M27" s="59"/>
      <c r="N27" s="9"/>
      <c r="O27" s="3"/>
      <c r="P27" s="10"/>
      <c r="Q27" s="3"/>
      <c r="R27" s="3"/>
      <c r="S27" s="10"/>
      <c r="T27" s="9"/>
      <c r="U27" s="3"/>
      <c r="V27" s="10"/>
      <c r="W27" s="3"/>
      <c r="X27" s="3"/>
      <c r="Y27" s="4"/>
      <c r="Z27" s="142"/>
      <c r="AA27" s="142"/>
      <c r="AB27" s="136"/>
    </row>
    <row r="28" spans="1:28" s="141" customFormat="1" ht="12" customHeight="1" thickBot="1" x14ac:dyDescent="0.3">
      <c r="A28" s="24">
        <v>22</v>
      </c>
      <c r="B28" s="37" t="s">
        <v>26</v>
      </c>
      <c r="C28" s="32"/>
      <c r="D28" s="32"/>
      <c r="E28" s="32"/>
      <c r="F28" s="32"/>
      <c r="G28" s="32"/>
      <c r="H28" s="32"/>
      <c r="I28" s="49"/>
      <c r="J28" s="57" t="s">
        <v>119</v>
      </c>
      <c r="K28" s="58"/>
      <c r="L28" s="58"/>
      <c r="M28" s="59"/>
      <c r="N28" s="9"/>
      <c r="O28" s="3"/>
      <c r="P28" s="10"/>
      <c r="Q28" s="3"/>
      <c r="R28" s="3"/>
      <c r="S28" s="10"/>
      <c r="T28" s="9"/>
      <c r="U28" s="3"/>
      <c r="V28" s="10"/>
      <c r="W28" s="3"/>
      <c r="X28" s="3"/>
      <c r="Y28" s="4"/>
      <c r="Z28" s="142"/>
      <c r="AA28" s="142"/>
      <c r="AB28" s="136"/>
    </row>
    <row r="29" spans="1:28" s="141" customFormat="1" ht="12" customHeight="1" thickBot="1" x14ac:dyDescent="0.3">
      <c r="A29" s="24">
        <v>23</v>
      </c>
      <c r="B29" s="37" t="s">
        <v>27</v>
      </c>
      <c r="C29" s="32"/>
      <c r="D29" s="32"/>
      <c r="E29" s="32"/>
      <c r="F29" s="32"/>
      <c r="G29" s="32"/>
      <c r="H29" s="32"/>
      <c r="I29" s="49"/>
      <c r="J29" s="57" t="s">
        <v>35</v>
      </c>
      <c r="K29" s="58"/>
      <c r="L29" s="58"/>
      <c r="M29" s="59"/>
      <c r="N29" s="9"/>
      <c r="O29" s="3"/>
      <c r="P29" s="10"/>
      <c r="Q29" s="3"/>
      <c r="R29" s="3"/>
      <c r="S29" s="10"/>
      <c r="T29" s="9"/>
      <c r="U29" s="3"/>
      <c r="V29" s="10"/>
      <c r="W29" s="3"/>
      <c r="X29" s="3"/>
      <c r="Y29" s="4"/>
      <c r="Z29" s="142"/>
      <c r="AA29" s="142"/>
      <c r="AB29" s="136"/>
    </row>
    <row r="30" spans="1:28" s="141" customFormat="1" ht="12" customHeight="1" thickBot="1" x14ac:dyDescent="0.3">
      <c r="A30" s="24">
        <v>24</v>
      </c>
      <c r="B30" s="37" t="s">
        <v>28</v>
      </c>
      <c r="C30" s="32"/>
      <c r="D30" s="32"/>
      <c r="E30" s="32"/>
      <c r="F30" s="32"/>
      <c r="G30" s="32"/>
      <c r="H30" s="32"/>
      <c r="I30" s="49"/>
      <c r="J30" s="57" t="s">
        <v>116</v>
      </c>
      <c r="K30" s="58"/>
      <c r="L30" s="58"/>
      <c r="M30" s="59"/>
      <c r="N30" s="9"/>
      <c r="O30" s="3"/>
      <c r="P30" s="3"/>
      <c r="Q30" s="3"/>
      <c r="R30" s="3"/>
      <c r="S30" s="10"/>
      <c r="T30" s="3"/>
      <c r="U30" s="3"/>
      <c r="V30" s="3"/>
      <c r="W30" s="3"/>
      <c r="X30" s="3"/>
      <c r="Y30" s="4"/>
      <c r="Z30" s="142"/>
      <c r="AA30" s="142"/>
      <c r="AB30" s="136"/>
    </row>
    <row r="31" spans="1:28" s="141" customFormat="1" ht="12" customHeight="1" thickBot="1" x14ac:dyDescent="0.3">
      <c r="A31" s="24">
        <v>25</v>
      </c>
      <c r="B31" s="37" t="s">
        <v>29</v>
      </c>
      <c r="C31" s="32"/>
      <c r="D31" s="32"/>
      <c r="E31" s="32"/>
      <c r="F31" s="32"/>
      <c r="G31" s="32"/>
      <c r="H31" s="32"/>
      <c r="I31" s="49"/>
      <c r="J31" s="57" t="s">
        <v>37</v>
      </c>
      <c r="K31" s="58"/>
      <c r="L31" s="58"/>
      <c r="M31" s="59"/>
      <c r="N31" s="9"/>
      <c r="O31" s="3"/>
      <c r="P31" s="3"/>
      <c r="Q31" s="3"/>
      <c r="R31" s="3"/>
      <c r="S31" s="10"/>
      <c r="T31" s="3"/>
      <c r="U31" s="3"/>
      <c r="V31" s="3"/>
      <c r="W31" s="3"/>
      <c r="X31" s="3"/>
      <c r="Y31" s="4"/>
      <c r="Z31" s="142"/>
      <c r="AA31" s="142"/>
      <c r="AB31" s="136"/>
    </row>
    <row r="32" spans="1:28" s="141" customFormat="1" ht="12" customHeight="1" thickBot="1" x14ac:dyDescent="0.3">
      <c r="A32" s="24">
        <v>26</v>
      </c>
      <c r="B32" s="37" t="s">
        <v>30</v>
      </c>
      <c r="C32" s="32"/>
      <c r="D32" s="32"/>
      <c r="E32" s="32"/>
      <c r="F32" s="32"/>
      <c r="G32" s="32"/>
      <c r="H32" s="32"/>
      <c r="I32" s="49"/>
      <c r="J32" s="57" t="s">
        <v>36</v>
      </c>
      <c r="K32" s="58"/>
      <c r="L32" s="58"/>
      <c r="M32" s="59"/>
      <c r="N32" s="13"/>
      <c r="O32" s="14"/>
      <c r="P32" s="14"/>
      <c r="Q32" s="14"/>
      <c r="R32" s="14"/>
      <c r="S32" s="15"/>
      <c r="T32" s="13"/>
      <c r="U32" s="14"/>
      <c r="V32" s="14"/>
      <c r="W32" s="14"/>
      <c r="X32" s="14"/>
      <c r="Y32" s="16"/>
      <c r="Z32" s="152"/>
      <c r="AA32" s="152"/>
      <c r="AB32" s="136"/>
    </row>
    <row r="33" spans="1:28" s="141" customFormat="1" ht="12" customHeight="1" thickBot="1" x14ac:dyDescent="0.3">
      <c r="A33" s="24">
        <v>27</v>
      </c>
      <c r="B33" s="37" t="s">
        <v>31</v>
      </c>
      <c r="C33" s="32"/>
      <c r="D33" s="32"/>
      <c r="E33" s="32"/>
      <c r="F33" s="32"/>
      <c r="G33" s="32"/>
      <c r="H33" s="32"/>
      <c r="I33" s="49"/>
      <c r="J33" s="57" t="s">
        <v>126</v>
      </c>
      <c r="K33" s="132"/>
      <c r="L33" s="132"/>
      <c r="M33" s="133"/>
      <c r="N33" s="134"/>
      <c r="O33" s="17"/>
      <c r="P33" s="17"/>
      <c r="Q33" s="17"/>
      <c r="R33" s="17"/>
      <c r="S33" s="78"/>
      <c r="T33" s="134"/>
      <c r="U33" s="17"/>
      <c r="V33" s="17"/>
      <c r="W33" s="17"/>
      <c r="X33" s="17"/>
      <c r="Y33" s="129"/>
      <c r="Z33" s="142"/>
      <c r="AA33" s="142"/>
      <c r="AB33" s="136"/>
    </row>
    <row r="34" spans="1:28" s="141" customFormat="1" ht="12" customHeight="1" thickBot="1" x14ac:dyDescent="0.3">
      <c r="A34" s="24">
        <v>28</v>
      </c>
      <c r="B34" s="37" t="s">
        <v>32</v>
      </c>
      <c r="C34" s="32"/>
      <c r="D34" s="32"/>
      <c r="E34" s="32"/>
      <c r="F34" s="32"/>
      <c r="G34" s="32"/>
      <c r="H34" s="32"/>
      <c r="I34" s="49"/>
      <c r="J34" s="57" t="s">
        <v>38</v>
      </c>
      <c r="K34" s="132"/>
      <c r="L34" s="132"/>
      <c r="M34" s="133"/>
      <c r="N34" s="134"/>
      <c r="O34" s="17"/>
      <c r="P34" s="17"/>
      <c r="Q34" s="17"/>
      <c r="R34" s="17"/>
      <c r="S34" s="78"/>
      <c r="T34" s="73" t="s">
        <v>44</v>
      </c>
      <c r="U34" s="73"/>
      <c r="V34" s="73"/>
      <c r="W34" s="17"/>
      <c r="X34" s="17"/>
      <c r="Y34" s="170" t="s">
        <v>99</v>
      </c>
      <c r="Z34" s="140"/>
      <c r="AA34" s="140"/>
      <c r="AB34" s="136"/>
    </row>
    <row r="35" spans="1:28" s="141" customFormat="1" ht="12" customHeight="1" thickBot="1" x14ac:dyDescent="0.3">
      <c r="A35" s="24">
        <v>29</v>
      </c>
      <c r="B35" s="37" t="s">
        <v>127</v>
      </c>
      <c r="C35" s="32"/>
      <c r="D35" s="32"/>
      <c r="E35" s="32"/>
      <c r="F35" s="32"/>
      <c r="G35" s="32"/>
      <c r="H35" s="32"/>
      <c r="I35" s="49"/>
      <c r="J35" s="57" t="s">
        <v>124</v>
      </c>
      <c r="K35" s="132"/>
      <c r="L35" s="132"/>
      <c r="M35" s="133"/>
      <c r="N35" s="134"/>
      <c r="O35" s="17"/>
      <c r="P35" s="17"/>
      <c r="Q35" s="17"/>
      <c r="R35" s="17"/>
      <c r="S35" s="78"/>
      <c r="T35" s="134"/>
      <c r="U35" s="17"/>
      <c r="V35" s="17"/>
      <c r="W35" s="17"/>
      <c r="X35" s="17"/>
      <c r="Y35" s="129"/>
      <c r="Z35" s="140"/>
      <c r="AA35" s="140"/>
      <c r="AB35" s="136"/>
    </row>
    <row r="36" spans="1:28" s="141" customFormat="1" ht="12" customHeight="1" thickBot="1" x14ac:dyDescent="0.3">
      <c r="A36" s="24">
        <v>30</v>
      </c>
      <c r="B36" s="46" t="s">
        <v>53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 t="s">
        <v>54</v>
      </c>
      <c r="T36" s="47"/>
      <c r="U36" s="47"/>
      <c r="V36" s="47"/>
      <c r="W36" s="47"/>
      <c r="X36" s="47"/>
      <c r="Y36" s="48"/>
      <c r="Z36" s="144"/>
      <c r="AA36" s="144"/>
      <c r="AB36" s="136"/>
    </row>
    <row r="37" spans="1:28" s="141" customFormat="1" ht="12" customHeight="1" thickBot="1" x14ac:dyDescent="0.3">
      <c r="A37" s="24">
        <v>31</v>
      </c>
      <c r="B37" s="185"/>
      <c r="C37" s="165"/>
      <c r="D37" s="165"/>
      <c r="E37" s="165"/>
      <c r="F37" s="165"/>
      <c r="G37" s="165"/>
      <c r="H37" s="186"/>
      <c r="I37" s="65" t="s">
        <v>42</v>
      </c>
      <c r="J37" s="54"/>
      <c r="K37" s="54"/>
      <c r="L37" s="54"/>
      <c r="M37" s="66"/>
      <c r="N37" s="65" t="s">
        <v>43</v>
      </c>
      <c r="O37" s="54"/>
      <c r="P37" s="54"/>
      <c r="Q37" s="54"/>
      <c r="R37" s="66"/>
      <c r="S37" s="31"/>
      <c r="T37" s="31"/>
      <c r="U37" s="31"/>
      <c r="V37" s="31"/>
      <c r="W37" s="31"/>
      <c r="X37" s="31"/>
      <c r="Y37" s="35"/>
      <c r="Z37" s="136"/>
      <c r="AA37" s="136"/>
      <c r="AB37" s="136"/>
    </row>
    <row r="38" spans="1:28" s="141" customFormat="1" ht="12" customHeight="1" thickBot="1" x14ac:dyDescent="0.3">
      <c r="A38" s="24">
        <v>32</v>
      </c>
      <c r="B38" s="37" t="s">
        <v>112</v>
      </c>
      <c r="C38" s="32"/>
      <c r="D38" s="32"/>
      <c r="E38" s="32"/>
      <c r="F38" s="32"/>
      <c r="G38" s="32"/>
      <c r="H38" s="71" t="s">
        <v>49</v>
      </c>
      <c r="I38" s="171"/>
      <c r="J38" s="172"/>
      <c r="K38" s="175" t="s">
        <v>113</v>
      </c>
      <c r="L38" s="80"/>
      <c r="M38" s="80"/>
      <c r="N38" s="171"/>
      <c r="O38" s="172"/>
      <c r="P38" s="175" t="s">
        <v>113</v>
      </c>
      <c r="Q38" s="82"/>
      <c r="R38" s="81"/>
      <c r="S38" s="31"/>
      <c r="T38" s="31"/>
      <c r="U38" s="31"/>
      <c r="V38" s="31"/>
      <c r="W38" s="31"/>
      <c r="X38" s="31"/>
      <c r="Y38" s="35"/>
      <c r="Z38" s="136"/>
      <c r="AA38" s="136"/>
      <c r="AB38" s="136"/>
    </row>
    <row r="39" spans="1:28" s="141" customFormat="1" ht="12" customHeight="1" thickBot="1" x14ac:dyDescent="0.3">
      <c r="A39" s="24">
        <v>33</v>
      </c>
      <c r="B39" s="37" t="s">
        <v>111</v>
      </c>
      <c r="C39" s="32"/>
      <c r="D39" s="32"/>
      <c r="E39" s="32"/>
      <c r="F39" s="32"/>
      <c r="G39" s="32"/>
      <c r="H39" s="71" t="s">
        <v>99</v>
      </c>
      <c r="I39" s="171"/>
      <c r="J39" s="172"/>
      <c r="K39" s="175" t="s">
        <v>113</v>
      </c>
      <c r="L39" s="80"/>
      <c r="M39" s="80"/>
      <c r="N39" s="171"/>
      <c r="O39" s="172"/>
      <c r="P39" s="175" t="s">
        <v>113</v>
      </c>
      <c r="Q39" s="82"/>
      <c r="R39" s="81"/>
      <c r="S39" s="31"/>
      <c r="T39" s="31"/>
      <c r="U39" s="31"/>
      <c r="V39" s="31"/>
      <c r="W39" s="31"/>
      <c r="X39" s="31"/>
      <c r="Y39" s="35"/>
      <c r="Z39" s="136"/>
      <c r="AA39" s="136"/>
      <c r="AB39" s="136"/>
    </row>
    <row r="40" spans="1:28" s="141" customFormat="1" ht="12" customHeight="1" thickBot="1" x14ac:dyDescent="0.3">
      <c r="A40" s="24">
        <v>34</v>
      </c>
      <c r="B40" s="37" t="s">
        <v>46</v>
      </c>
      <c r="C40" s="32"/>
      <c r="D40" s="32"/>
      <c r="E40" s="32"/>
      <c r="F40" s="32"/>
      <c r="G40" s="32"/>
      <c r="H40" s="49"/>
      <c r="I40" s="83"/>
      <c r="J40" s="5"/>
      <c r="K40" s="5"/>
      <c r="L40" s="5"/>
      <c r="M40" s="5"/>
      <c r="N40" s="83"/>
      <c r="O40" s="5"/>
      <c r="P40" s="5"/>
      <c r="Q40" s="5"/>
      <c r="R40" s="79"/>
      <c r="S40" s="31"/>
      <c r="T40" s="31"/>
      <c r="U40" s="31"/>
      <c r="V40" s="31"/>
      <c r="W40" s="31"/>
      <c r="X40" s="31"/>
      <c r="Y40" s="35"/>
      <c r="Z40" s="136"/>
      <c r="AA40" s="136"/>
      <c r="AB40" s="136" t="s">
        <v>97</v>
      </c>
    </row>
    <row r="41" spans="1:28" s="141" customFormat="1" ht="12" customHeight="1" thickBot="1" x14ac:dyDescent="0.3">
      <c r="A41" s="24">
        <v>35</v>
      </c>
      <c r="B41" s="68" t="s">
        <v>47</v>
      </c>
      <c r="C41" s="69"/>
      <c r="D41" s="69"/>
      <c r="E41" s="69"/>
      <c r="F41" s="69"/>
      <c r="G41" s="69"/>
      <c r="H41" s="71" t="s">
        <v>50</v>
      </c>
      <c r="I41" s="180"/>
      <c r="J41" s="181"/>
      <c r="K41" s="181"/>
      <c r="L41" s="181"/>
      <c r="M41" s="181"/>
      <c r="N41" s="180"/>
      <c r="O41" s="181"/>
      <c r="P41" s="182"/>
      <c r="Q41" s="181"/>
      <c r="R41" s="183"/>
      <c r="S41" s="31"/>
      <c r="T41" s="31"/>
      <c r="U41" s="31"/>
      <c r="V41" s="31"/>
      <c r="W41" s="31"/>
      <c r="X41" s="31"/>
      <c r="Y41" s="35"/>
      <c r="Z41" s="136"/>
      <c r="AA41" s="136"/>
      <c r="AB41" s="136" t="s">
        <v>98</v>
      </c>
    </row>
    <row r="42" spans="1:28" s="141" customFormat="1" ht="12" customHeight="1" thickBot="1" x14ac:dyDescent="0.3">
      <c r="A42" s="24">
        <v>36</v>
      </c>
      <c r="B42" s="90" t="s">
        <v>110</v>
      </c>
      <c r="C42" s="91"/>
      <c r="D42" s="91"/>
      <c r="E42" s="92"/>
      <c r="F42" s="34" t="s">
        <v>52</v>
      </c>
      <c r="G42" s="34"/>
      <c r="H42" s="34"/>
      <c r="I42" s="76"/>
      <c r="J42" s="85"/>
      <c r="K42" s="94" t="s">
        <v>50</v>
      </c>
      <c r="L42" s="77"/>
      <c r="M42" s="78"/>
      <c r="N42" s="76"/>
      <c r="O42" s="85"/>
      <c r="P42" s="94" t="s">
        <v>50</v>
      </c>
      <c r="Q42" s="77"/>
      <c r="R42" s="78"/>
      <c r="S42" s="31"/>
      <c r="T42" s="31"/>
      <c r="U42" s="31"/>
      <c r="V42" s="31"/>
      <c r="W42" s="31"/>
      <c r="X42" s="31"/>
      <c r="Y42" s="35"/>
      <c r="Z42" s="136"/>
      <c r="AA42" s="136"/>
      <c r="AB42" s="136" t="s">
        <v>95</v>
      </c>
    </row>
    <row r="43" spans="1:28" s="141" customFormat="1" ht="12" customHeight="1" thickBot="1" x14ac:dyDescent="0.3">
      <c r="A43" s="24">
        <v>37</v>
      </c>
      <c r="B43" s="97"/>
      <c r="C43" s="98"/>
      <c r="D43" s="98"/>
      <c r="E43" s="99"/>
      <c r="F43" s="34" t="s">
        <v>41</v>
      </c>
      <c r="G43" s="34"/>
      <c r="H43" s="34"/>
      <c r="I43" s="76"/>
      <c r="J43" s="84"/>
      <c r="K43" s="94" t="s">
        <v>50</v>
      </c>
      <c r="L43" s="77"/>
      <c r="M43" s="78"/>
      <c r="N43" s="76"/>
      <c r="O43" s="84"/>
      <c r="P43" s="94" t="s">
        <v>50</v>
      </c>
      <c r="Q43" s="77"/>
      <c r="R43" s="78"/>
      <c r="S43" s="31"/>
      <c r="T43" s="31"/>
      <c r="U43" s="31"/>
      <c r="V43" s="31"/>
      <c r="W43" s="31"/>
      <c r="X43" s="31"/>
      <c r="Y43" s="35"/>
      <c r="Z43" s="136"/>
      <c r="AA43" s="136"/>
      <c r="AB43" s="136" t="s">
        <v>96</v>
      </c>
    </row>
    <row r="44" spans="1:28" s="141" customFormat="1" ht="12" customHeight="1" thickBot="1" x14ac:dyDescent="0.3">
      <c r="A44" s="24">
        <v>38</v>
      </c>
      <c r="B44" s="100"/>
      <c r="C44" s="101"/>
      <c r="D44" s="101"/>
      <c r="E44" s="102"/>
      <c r="F44" s="34" t="s">
        <v>51</v>
      </c>
      <c r="G44" s="34"/>
      <c r="H44" s="34"/>
      <c r="I44" s="76"/>
      <c r="J44" s="84"/>
      <c r="K44" s="94" t="s">
        <v>50</v>
      </c>
      <c r="L44" s="77"/>
      <c r="M44" s="78"/>
      <c r="N44" s="76"/>
      <c r="O44" s="84"/>
      <c r="P44" s="94" t="s">
        <v>50</v>
      </c>
      <c r="Q44" s="77"/>
      <c r="R44" s="78"/>
      <c r="S44" s="31"/>
      <c r="T44" s="31"/>
      <c r="U44" s="31"/>
      <c r="V44" s="31"/>
      <c r="W44" s="31"/>
      <c r="X44" s="31"/>
      <c r="Y44" s="35"/>
      <c r="Z44" s="136"/>
      <c r="AA44" s="136"/>
      <c r="AB44" s="136"/>
    </row>
    <row r="45" spans="1:28" s="141" customFormat="1" ht="12" customHeight="1" thickBot="1" x14ac:dyDescent="0.3">
      <c r="A45" s="24">
        <v>39</v>
      </c>
      <c r="B45" s="110" t="s">
        <v>55</v>
      </c>
      <c r="C45" s="72"/>
      <c r="D45" s="5"/>
      <c r="E45" s="5"/>
      <c r="F45" s="40" t="s">
        <v>56</v>
      </c>
      <c r="G45" s="18"/>
      <c r="H45" s="18"/>
      <c r="I45" s="71" t="s">
        <v>50</v>
      </c>
      <c r="J45" s="40" t="s">
        <v>57</v>
      </c>
      <c r="K45" s="17"/>
      <c r="L45" s="17"/>
      <c r="M45" s="19"/>
      <c r="N45" s="73" t="s">
        <v>58</v>
      </c>
      <c r="O45" s="73"/>
      <c r="P45" s="73"/>
      <c r="Q45" s="17"/>
      <c r="R45" s="17"/>
      <c r="S45" s="45" t="s">
        <v>50</v>
      </c>
      <c r="T45" s="72" t="s">
        <v>59</v>
      </c>
      <c r="U45" s="72"/>
      <c r="V45" s="127"/>
      <c r="W45" s="127"/>
      <c r="X45" s="45" t="s">
        <v>50</v>
      </c>
      <c r="Y45" s="107"/>
      <c r="Z45" s="136"/>
      <c r="AA45" s="136"/>
      <c r="AB45" s="136"/>
    </row>
    <row r="46" spans="1:28" s="141" customFormat="1" ht="12" customHeight="1" thickBot="1" x14ac:dyDescent="0.3">
      <c r="A46" s="24">
        <v>40</v>
      </c>
      <c r="B46" s="37" t="s">
        <v>60</v>
      </c>
      <c r="C46" s="32"/>
      <c r="D46" s="32"/>
      <c r="E46" s="80"/>
      <c r="F46" s="80"/>
      <c r="G46" s="80"/>
      <c r="H46" s="80"/>
      <c r="I46" s="80"/>
      <c r="J46" s="73" t="s">
        <v>62</v>
      </c>
      <c r="K46" s="73"/>
      <c r="L46" s="80"/>
      <c r="M46" s="80"/>
      <c r="N46" s="80"/>
      <c r="O46" s="80"/>
      <c r="P46" s="80"/>
      <c r="Q46" s="80"/>
      <c r="R46" s="80"/>
      <c r="S46" s="80"/>
      <c r="T46" s="32" t="s">
        <v>61</v>
      </c>
      <c r="U46" s="32"/>
      <c r="V46" s="20"/>
      <c r="W46" s="20"/>
      <c r="X46" s="20"/>
      <c r="Y46" s="126"/>
      <c r="Z46" s="142"/>
      <c r="AA46" s="142"/>
      <c r="AB46" s="136"/>
    </row>
    <row r="47" spans="1:28" s="141" customFormat="1" ht="12" customHeight="1" thickBot="1" x14ac:dyDescent="0.3">
      <c r="A47" s="24">
        <v>41</v>
      </c>
      <c r="B47" s="39" t="s">
        <v>39</v>
      </c>
      <c r="C47" s="34"/>
      <c r="D47" s="80"/>
      <c r="E47" s="80"/>
      <c r="F47" s="80"/>
      <c r="G47" s="80"/>
      <c r="H47" s="80"/>
      <c r="I47" s="80"/>
      <c r="J47" s="40" t="s">
        <v>63</v>
      </c>
      <c r="K47" s="6"/>
      <c r="L47" s="45" t="s">
        <v>50</v>
      </c>
      <c r="M47" s="40" t="s">
        <v>56</v>
      </c>
      <c r="N47" s="6"/>
      <c r="O47" s="45" t="s">
        <v>50</v>
      </c>
      <c r="P47" s="73" t="s">
        <v>64</v>
      </c>
      <c r="Q47" s="73"/>
      <c r="R47" s="73"/>
      <c r="S47" s="80"/>
      <c r="T47" s="80"/>
      <c r="U47" s="80"/>
      <c r="V47" s="80"/>
      <c r="W47" s="80"/>
      <c r="X47" s="17"/>
      <c r="Y47" s="129"/>
      <c r="Z47" s="153"/>
      <c r="AA47" s="153"/>
      <c r="AB47" s="136"/>
    </row>
    <row r="48" spans="1:28" s="141" customFormat="1" ht="12" customHeight="1" thickBot="1" x14ac:dyDescent="0.3">
      <c r="A48" s="24">
        <v>42</v>
      </c>
      <c r="B48" s="37" t="s">
        <v>65</v>
      </c>
      <c r="C48" s="32"/>
      <c r="D48" s="32"/>
      <c r="E48" s="32"/>
      <c r="F48" s="80"/>
      <c r="G48" s="80"/>
      <c r="H48" s="80"/>
      <c r="I48" s="80"/>
      <c r="J48" s="80"/>
      <c r="K48" s="80"/>
      <c r="L48" s="80"/>
      <c r="M48" s="80"/>
      <c r="N48" s="80"/>
      <c r="O48" s="73" t="s">
        <v>66</v>
      </c>
      <c r="P48" s="73"/>
      <c r="Q48" s="73"/>
      <c r="R48" s="73"/>
      <c r="S48" s="80"/>
      <c r="T48" s="80"/>
      <c r="U48" s="80"/>
      <c r="V48" s="80"/>
      <c r="W48" s="80"/>
      <c r="X48" s="80"/>
      <c r="Y48" s="117"/>
      <c r="Z48" s="154"/>
      <c r="AA48" s="154"/>
      <c r="AB48" s="136"/>
    </row>
    <row r="49" spans="1:28" s="141" customFormat="1" ht="12" customHeight="1" thickBot="1" x14ac:dyDescent="0.3">
      <c r="A49" s="24">
        <v>43</v>
      </c>
      <c r="B49" s="110" t="s">
        <v>67</v>
      </c>
      <c r="C49" s="72"/>
      <c r="D49" s="72"/>
      <c r="E49" s="72"/>
      <c r="F49" s="72"/>
      <c r="G49" s="80"/>
      <c r="H49" s="80"/>
      <c r="I49" s="80"/>
      <c r="J49" s="80"/>
      <c r="K49" s="80"/>
      <c r="L49" s="80"/>
      <c r="M49" s="80"/>
      <c r="N49" s="73" t="s">
        <v>68</v>
      </c>
      <c r="O49" s="73"/>
      <c r="P49" s="73"/>
      <c r="Q49" s="73"/>
      <c r="R49" s="73"/>
      <c r="S49" s="80"/>
      <c r="T49" s="80"/>
      <c r="U49" s="80"/>
      <c r="V49" s="80"/>
      <c r="W49" s="80"/>
      <c r="X49" s="80"/>
      <c r="Y49" s="117"/>
      <c r="Z49" s="154"/>
      <c r="AA49" s="154"/>
      <c r="AB49" s="136"/>
    </row>
    <row r="50" spans="1:28" s="141" customFormat="1" ht="12" customHeight="1" thickBot="1" x14ac:dyDescent="0.3">
      <c r="A50" s="24">
        <v>44</v>
      </c>
      <c r="B50" s="110" t="s">
        <v>69</v>
      </c>
      <c r="C50" s="72"/>
      <c r="D50" s="72"/>
      <c r="E50" s="72"/>
      <c r="F50" s="80"/>
      <c r="G50" s="80"/>
      <c r="H50" s="80"/>
      <c r="I50" s="80"/>
      <c r="J50" s="80"/>
      <c r="K50" s="80"/>
      <c r="L50" s="80"/>
      <c r="M50" s="80"/>
      <c r="N50" s="73" t="s">
        <v>70</v>
      </c>
      <c r="O50" s="73"/>
      <c r="P50" s="73"/>
      <c r="Q50" s="73"/>
      <c r="R50" s="73"/>
      <c r="S50" s="80"/>
      <c r="T50" s="80"/>
      <c r="U50" s="80"/>
      <c r="V50" s="80"/>
      <c r="W50" s="80"/>
      <c r="X50" s="80"/>
      <c r="Y50" s="117"/>
      <c r="Z50" s="154"/>
      <c r="AA50" s="154"/>
      <c r="AB50" s="136"/>
    </row>
    <row r="51" spans="1:28" s="141" customFormat="1" ht="12" customHeight="1" thickBot="1" x14ac:dyDescent="0.3">
      <c r="A51" s="24">
        <v>45</v>
      </c>
      <c r="B51" s="110" t="s">
        <v>71</v>
      </c>
      <c r="C51" s="72"/>
      <c r="D51" s="72"/>
      <c r="E51" s="80"/>
      <c r="F51" s="80"/>
      <c r="G51" s="80"/>
      <c r="H51" s="80"/>
      <c r="I51" s="80"/>
      <c r="J51" s="40" t="s">
        <v>9</v>
      </c>
      <c r="K51" s="80"/>
      <c r="L51" s="80"/>
      <c r="M51" s="34"/>
      <c r="N51" s="40" t="s">
        <v>72</v>
      </c>
      <c r="O51" s="123"/>
      <c r="P51" s="34"/>
      <c r="Q51" s="34"/>
      <c r="R51" s="40" t="s">
        <v>73</v>
      </c>
      <c r="S51" s="3"/>
      <c r="T51" s="3"/>
      <c r="U51" s="71" t="s">
        <v>50</v>
      </c>
      <c r="V51" s="40" t="s">
        <v>74</v>
      </c>
      <c r="W51" s="3"/>
      <c r="X51" s="3"/>
      <c r="Y51" s="74" t="s">
        <v>50</v>
      </c>
      <c r="Z51" s="153"/>
      <c r="AA51" s="153"/>
      <c r="AB51" s="136"/>
    </row>
    <row r="52" spans="1:28" s="141" customFormat="1" ht="12" customHeight="1" thickBot="1" x14ac:dyDescent="0.3">
      <c r="A52" s="24">
        <v>46</v>
      </c>
      <c r="B52" s="110" t="s">
        <v>75</v>
      </c>
      <c r="C52" s="72"/>
      <c r="D52" s="72"/>
      <c r="E52" s="80"/>
      <c r="F52" s="80"/>
      <c r="G52" s="80"/>
      <c r="H52" s="80"/>
      <c r="I52" s="80"/>
      <c r="J52" s="80"/>
      <c r="K52" s="80"/>
      <c r="L52" s="80"/>
      <c r="M52" s="80"/>
      <c r="N52" s="73" t="s">
        <v>76</v>
      </c>
      <c r="O52" s="73"/>
      <c r="P52" s="80"/>
      <c r="Q52" s="80"/>
      <c r="R52" s="80"/>
      <c r="S52" s="80"/>
      <c r="T52" s="80"/>
      <c r="U52" s="80"/>
      <c r="V52" s="80"/>
      <c r="W52" s="80"/>
      <c r="X52" s="80"/>
      <c r="Y52" s="117"/>
      <c r="Z52" s="154"/>
      <c r="AA52" s="154"/>
      <c r="AB52" s="136"/>
    </row>
    <row r="53" spans="1:28" s="141" customFormat="1" ht="12" customHeight="1" thickBot="1" x14ac:dyDescent="0.3">
      <c r="A53" s="24">
        <v>47</v>
      </c>
      <c r="B53" s="110" t="s">
        <v>77</v>
      </c>
      <c r="C53" s="72"/>
      <c r="D53" s="72"/>
      <c r="E53" s="72"/>
      <c r="F53" s="72"/>
      <c r="G53" s="80"/>
      <c r="H53" s="80"/>
      <c r="I53" s="80"/>
      <c r="J53" s="80"/>
      <c r="K53" s="80"/>
      <c r="L53" s="80"/>
      <c r="M53" s="80"/>
      <c r="N53" s="73" t="s">
        <v>78</v>
      </c>
      <c r="O53" s="73"/>
      <c r="P53" s="73"/>
      <c r="Q53" s="73"/>
      <c r="R53" s="73"/>
      <c r="S53" s="80"/>
      <c r="T53" s="80"/>
      <c r="U53" s="80"/>
      <c r="V53" s="80"/>
      <c r="W53" s="80"/>
      <c r="X53" s="80"/>
      <c r="Y53" s="117"/>
      <c r="Z53" s="154"/>
      <c r="AA53" s="154"/>
      <c r="AB53" s="136"/>
    </row>
    <row r="54" spans="1:28" s="141" customFormat="1" ht="12" customHeight="1" thickBot="1" x14ac:dyDescent="0.3">
      <c r="A54" s="24">
        <v>48</v>
      </c>
      <c r="B54" s="110" t="s">
        <v>79</v>
      </c>
      <c r="C54" s="72"/>
      <c r="D54" s="72"/>
      <c r="E54" s="72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73" t="s">
        <v>9</v>
      </c>
      <c r="R54" s="73"/>
      <c r="S54" s="80"/>
      <c r="T54" s="80"/>
      <c r="U54" s="80"/>
      <c r="V54" s="80"/>
      <c r="W54" s="80"/>
      <c r="X54" s="80"/>
      <c r="Y54" s="117"/>
      <c r="Z54" s="154"/>
      <c r="AA54" s="154"/>
      <c r="AB54" s="136"/>
    </row>
    <row r="55" spans="1:28" s="141" customFormat="1" ht="12" customHeight="1" thickBot="1" x14ac:dyDescent="0.3">
      <c r="A55" s="24">
        <v>49</v>
      </c>
      <c r="B55" s="110" t="s">
        <v>80</v>
      </c>
      <c r="C55" s="72"/>
      <c r="D55" s="72"/>
      <c r="E55" s="73" t="s">
        <v>39</v>
      </c>
      <c r="F55" s="73"/>
      <c r="G55" s="80"/>
      <c r="H55" s="80"/>
      <c r="I55" s="80"/>
      <c r="J55" s="80"/>
      <c r="K55" s="73" t="s">
        <v>81</v>
      </c>
      <c r="L55" s="73"/>
      <c r="M55" s="189"/>
      <c r="N55" s="80"/>
      <c r="O55" s="80"/>
      <c r="P55" s="80"/>
      <c r="Q55" s="34"/>
      <c r="R55" s="73" t="s">
        <v>82</v>
      </c>
      <c r="S55" s="73"/>
      <c r="T55" s="73"/>
      <c r="U55" s="80"/>
      <c r="V55" s="80"/>
      <c r="W55" s="80"/>
      <c r="X55" s="80"/>
      <c r="Y55" s="117"/>
      <c r="Z55" s="154"/>
      <c r="AA55" s="154"/>
      <c r="AB55" s="136"/>
    </row>
    <row r="56" spans="1:28" s="141" customFormat="1" ht="12" customHeight="1" thickBot="1" x14ac:dyDescent="0.3">
      <c r="A56" s="24">
        <v>50</v>
      </c>
      <c r="B56" s="37" t="s">
        <v>83</v>
      </c>
      <c r="C56" s="32"/>
      <c r="D56" s="32"/>
      <c r="E56" s="32"/>
      <c r="F56" s="32"/>
      <c r="G56" s="70"/>
      <c r="H56" s="73" t="s">
        <v>84</v>
      </c>
      <c r="I56" s="73"/>
      <c r="J56" s="73"/>
      <c r="K56" s="73"/>
      <c r="L56" s="80"/>
      <c r="M56" s="80"/>
      <c r="N56" s="80"/>
      <c r="O56" s="80"/>
      <c r="P56" s="80"/>
      <c r="Q56" s="80"/>
      <c r="R56" s="73" t="s">
        <v>85</v>
      </c>
      <c r="S56" s="73"/>
      <c r="T56" s="73"/>
      <c r="U56" s="80"/>
      <c r="V56" s="80"/>
      <c r="W56" s="80"/>
      <c r="X56" s="80"/>
      <c r="Y56" s="117"/>
      <c r="Z56" s="154"/>
      <c r="AA56" s="154"/>
      <c r="AB56" s="136"/>
    </row>
    <row r="57" spans="1:28" s="141" customFormat="1" ht="12" customHeight="1" thickBot="1" x14ac:dyDescent="0.3">
      <c r="A57" s="24">
        <v>51</v>
      </c>
      <c r="B57" s="37" t="s">
        <v>86</v>
      </c>
      <c r="C57" s="32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117"/>
      <c r="Z57" s="154"/>
      <c r="AA57" s="154"/>
      <c r="AB57" s="136"/>
    </row>
    <row r="58" spans="1:28" s="141" customFormat="1" ht="12" customHeight="1" thickBot="1" x14ac:dyDescent="0.3">
      <c r="A58" s="24">
        <v>52</v>
      </c>
      <c r="B58" s="118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117"/>
      <c r="Z58" s="154"/>
      <c r="AA58" s="154"/>
      <c r="AB58" s="136"/>
    </row>
    <row r="59" spans="1:28" s="155" customFormat="1" ht="12" customHeight="1" thickBot="1" x14ac:dyDescent="0.3">
      <c r="A59" s="24">
        <v>53</v>
      </c>
      <c r="B59" s="119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1"/>
      <c r="Z59" s="154"/>
      <c r="AA59" s="154"/>
      <c r="AB59" s="136"/>
    </row>
    <row r="60" spans="1:28" x14ac:dyDescent="0.25"/>
  </sheetData>
  <sheetProtection password="EB9C" sheet="1" objects="1" scenarios="1"/>
  <mergeCells count="239">
    <mergeCell ref="L46:S46"/>
    <mergeCell ref="D47:I47"/>
    <mergeCell ref="B49:F49"/>
    <mergeCell ref="G49:M49"/>
    <mergeCell ref="S48:Y48"/>
    <mergeCell ref="S49:Y49"/>
    <mergeCell ref="X47:Y47"/>
    <mergeCell ref="R56:T56"/>
    <mergeCell ref="S50:Y50"/>
    <mergeCell ref="S47:W47"/>
    <mergeCell ref="B51:D51"/>
    <mergeCell ref="E51:I51"/>
    <mergeCell ref="B53:F53"/>
    <mergeCell ref="N53:R53"/>
    <mergeCell ref="G53:M53"/>
    <mergeCell ref="N50:R50"/>
    <mergeCell ref="U56:Y56"/>
    <mergeCell ref="B50:E50"/>
    <mergeCell ref="F50:M50"/>
    <mergeCell ref="J35:M35"/>
    <mergeCell ref="N35:S35"/>
    <mergeCell ref="T35:Y35"/>
    <mergeCell ref="B52:D52"/>
    <mergeCell ref="E52:M52"/>
    <mergeCell ref="N52:O52"/>
    <mergeCell ref="P52:Y52"/>
    <mergeCell ref="B54:E54"/>
    <mergeCell ref="B55:D55"/>
    <mergeCell ref="R55:T55"/>
    <mergeCell ref="J34:M34"/>
    <mergeCell ref="T34:V34"/>
    <mergeCell ref="N34:S34"/>
    <mergeCell ref="B8:D8"/>
    <mergeCell ref="S10:Y10"/>
    <mergeCell ref="S9:Y9"/>
    <mergeCell ref="S8:V8"/>
    <mergeCell ref="O10:R10"/>
    <mergeCell ref="N3:Y3"/>
    <mergeCell ref="N2:Y2"/>
    <mergeCell ref="Q32:S32"/>
    <mergeCell ref="N32:P32"/>
    <mergeCell ref="T32:V32"/>
    <mergeCell ref="W32:Y32"/>
    <mergeCell ref="S7:Y7"/>
    <mergeCell ref="O9:R9"/>
    <mergeCell ref="O8:R8"/>
    <mergeCell ref="O7:R7"/>
    <mergeCell ref="K45:L45"/>
    <mergeCell ref="G45:H45"/>
    <mergeCell ref="E12:I12"/>
    <mergeCell ref="U12:X12"/>
    <mergeCell ref="O12:Q12"/>
    <mergeCell ref="Q42:R42"/>
    <mergeCell ref="N45:P45"/>
    <mergeCell ref="B38:G38"/>
    <mergeCell ref="B39:G39"/>
    <mergeCell ref="V45:W45"/>
    <mergeCell ref="V46:Y46"/>
    <mergeCell ref="N16:S16"/>
    <mergeCell ref="T16:Y16"/>
    <mergeCell ref="J24:M24"/>
    <mergeCell ref="J25:M25"/>
    <mergeCell ref="N25:P25"/>
    <mergeCell ref="Q43:R43"/>
    <mergeCell ref="C11:F11"/>
    <mergeCell ref="I11:K11"/>
    <mergeCell ref="B13:Y13"/>
    <mergeCell ref="J14:M14"/>
    <mergeCell ref="J15:M15"/>
    <mergeCell ref="J16:M16"/>
    <mergeCell ref="B14:I14"/>
    <mergeCell ref="B15:I15"/>
    <mergeCell ref="B16:I16"/>
    <mergeCell ref="T15:Y15"/>
    <mergeCell ref="B10:E10"/>
    <mergeCell ref="G11:H11"/>
    <mergeCell ref="F10:N10"/>
    <mergeCell ref="B7:D7"/>
    <mergeCell ref="B9:E9"/>
    <mergeCell ref="E7:N7"/>
    <mergeCell ref="F9:N9"/>
    <mergeCell ref="N1:Y1"/>
    <mergeCell ref="X8:Y8"/>
    <mergeCell ref="E8:N8"/>
    <mergeCell ref="C17:I17"/>
    <mergeCell ref="B23:I23"/>
    <mergeCell ref="B24:I24"/>
    <mergeCell ref="C18:I18"/>
    <mergeCell ref="C19:I19"/>
    <mergeCell ref="C20:I20"/>
    <mergeCell ref="C21:I21"/>
    <mergeCell ref="B22:I22"/>
    <mergeCell ref="B25:I25"/>
    <mergeCell ref="B27:I27"/>
    <mergeCell ref="B26:I26"/>
    <mergeCell ref="B28:I28"/>
    <mergeCell ref="B29:I29"/>
    <mergeCell ref="B30:I30"/>
    <mergeCell ref="B31:I31"/>
    <mergeCell ref="B32:I32"/>
    <mergeCell ref="B33:I33"/>
    <mergeCell ref="B34:I34"/>
    <mergeCell ref="B35:I35"/>
    <mergeCell ref="T31:Y31"/>
    <mergeCell ref="Q38:R38"/>
    <mergeCell ref="Q39:R39"/>
    <mergeCell ref="B12:D12"/>
    <mergeCell ref="B45:C45"/>
    <mergeCell ref="B40:H40"/>
    <mergeCell ref="B41:G41"/>
    <mergeCell ref="B37:H37"/>
    <mergeCell ref="Q45:R45"/>
    <mergeCell ref="Q27:S27"/>
    <mergeCell ref="I39:J39"/>
    <mergeCell ref="J30:M30"/>
    <mergeCell ref="Q28:S28"/>
    <mergeCell ref="J46:K46"/>
    <mergeCell ref="J22:M22"/>
    <mergeCell ref="J31:M31"/>
    <mergeCell ref="J32:M32"/>
    <mergeCell ref="J33:M33"/>
    <mergeCell ref="J26:M26"/>
    <mergeCell ref="J27:M27"/>
    <mergeCell ref="J28:M28"/>
    <mergeCell ref="J29:M29"/>
    <mergeCell ref="J23:M23"/>
    <mergeCell ref="J18:M18"/>
    <mergeCell ref="J19:M19"/>
    <mergeCell ref="J20:M20"/>
    <mergeCell ref="J21:M21"/>
    <mergeCell ref="J17:M17"/>
    <mergeCell ref="I38:J38"/>
    <mergeCell ref="N19:P19"/>
    <mergeCell ref="N21:P21"/>
    <mergeCell ref="N23:P23"/>
    <mergeCell ref="N28:P28"/>
    <mergeCell ref="N31:S31"/>
    <mergeCell ref="O14:R14"/>
    <mergeCell ref="U14:X14"/>
    <mergeCell ref="W34:X34"/>
    <mergeCell ref="N15:S15"/>
    <mergeCell ref="Q17:S17"/>
    <mergeCell ref="T17:V17"/>
    <mergeCell ref="W17:Y17"/>
    <mergeCell ref="N18:P18"/>
    <mergeCell ref="Q18:S18"/>
    <mergeCell ref="T18:V18"/>
    <mergeCell ref="W18:Y18"/>
    <mergeCell ref="W22:Y22"/>
    <mergeCell ref="Q19:S19"/>
    <mergeCell ref="T19:V19"/>
    <mergeCell ref="W19:Y19"/>
    <mergeCell ref="N20:P20"/>
    <mergeCell ref="Q20:S20"/>
    <mergeCell ref="T20:V20"/>
    <mergeCell ref="W20:Y20"/>
    <mergeCell ref="W23:Y23"/>
    <mergeCell ref="N24:P24"/>
    <mergeCell ref="Q24:S24"/>
    <mergeCell ref="T24:V24"/>
    <mergeCell ref="W24:Y24"/>
    <mergeCell ref="Q21:S21"/>
    <mergeCell ref="T21:V21"/>
    <mergeCell ref="W21:Y21"/>
    <mergeCell ref="N22:P22"/>
    <mergeCell ref="Q22:S22"/>
    <mergeCell ref="W25:Y25"/>
    <mergeCell ref="N26:P26"/>
    <mergeCell ref="Q26:S26"/>
    <mergeCell ref="T26:V26"/>
    <mergeCell ref="W26:Y26"/>
    <mergeCell ref="T27:V27"/>
    <mergeCell ref="W27:Y27"/>
    <mergeCell ref="Q25:S25"/>
    <mergeCell ref="T25:V25"/>
    <mergeCell ref="N27:P27"/>
    <mergeCell ref="W28:Y28"/>
    <mergeCell ref="N29:P29"/>
    <mergeCell ref="Q29:S29"/>
    <mergeCell ref="T29:V29"/>
    <mergeCell ref="W29:Y29"/>
    <mergeCell ref="N30:S30"/>
    <mergeCell ref="T30:Y30"/>
    <mergeCell ref="T28:V28"/>
    <mergeCell ref="N33:S33"/>
    <mergeCell ref="T33:Y33"/>
    <mergeCell ref="L39:M39"/>
    <mergeCell ref="L38:M38"/>
    <mergeCell ref="N39:O39"/>
    <mergeCell ref="N38:O38"/>
    <mergeCell ref="N37:R37"/>
    <mergeCell ref="I37:M37"/>
    <mergeCell ref="T45:U45"/>
    <mergeCell ref="Q23:S23"/>
    <mergeCell ref="T23:V23"/>
    <mergeCell ref="T22:V22"/>
    <mergeCell ref="N17:P17"/>
    <mergeCell ref="Q44:R44"/>
    <mergeCell ref="N41:R41"/>
    <mergeCell ref="N40:R40"/>
    <mergeCell ref="N4:Y5"/>
    <mergeCell ref="B42:E44"/>
    <mergeCell ref="L44:M44"/>
    <mergeCell ref="L43:M43"/>
    <mergeCell ref="L42:M42"/>
    <mergeCell ref="I41:M41"/>
    <mergeCell ref="I40:M40"/>
    <mergeCell ref="O11:R11"/>
    <mergeCell ref="B48:E48"/>
    <mergeCell ref="F48:N48"/>
    <mergeCell ref="P47:R47"/>
    <mergeCell ref="T46:U46"/>
    <mergeCell ref="B46:D46"/>
    <mergeCell ref="E46:I46"/>
    <mergeCell ref="O48:R48"/>
    <mergeCell ref="N49:R49"/>
    <mergeCell ref="W51:X51"/>
    <mergeCell ref="S51:T51"/>
    <mergeCell ref="S53:Y53"/>
    <mergeCell ref="Q54:R54"/>
    <mergeCell ref="F54:P54"/>
    <mergeCell ref="S54:Y54"/>
    <mergeCell ref="K55:L55"/>
    <mergeCell ref="U55:Y55"/>
    <mergeCell ref="E55:F55"/>
    <mergeCell ref="G55:J55"/>
    <mergeCell ref="M55:P55"/>
    <mergeCell ref="B59:Y59"/>
    <mergeCell ref="H56:K56"/>
    <mergeCell ref="L56:Q56"/>
    <mergeCell ref="B56:F56"/>
    <mergeCell ref="B57:C57"/>
    <mergeCell ref="D57:Y57"/>
    <mergeCell ref="B58:Y58"/>
    <mergeCell ref="S36:Y36"/>
    <mergeCell ref="K51:L51"/>
    <mergeCell ref="D45:E45"/>
    <mergeCell ref="S37:Y44"/>
    <mergeCell ref="B36:R36"/>
  </mergeCells>
  <phoneticPr fontId="1" type="noConversion"/>
  <dataValidations count="4">
    <dataValidation type="list" allowBlank="1" showInputMessage="1" showErrorMessage="1" sqref="V46:Y46">
      <formula1>$AB$40:$AB$43</formula1>
    </dataValidation>
    <dataValidation type="list" allowBlank="1" showInputMessage="1" showErrorMessage="1" sqref="X47">
      <formula1>"(Integrated),(Removable)"</formula1>
    </dataValidation>
    <dataValidation type="list" allowBlank="1" showInputMessage="1" showErrorMessage="1" sqref="M45">
      <formula1>"BWG,in"</formula1>
    </dataValidation>
    <dataValidation type="list" allowBlank="1" showInputMessage="1" showErrorMessage="1" sqref="O11">
      <formula1>"Horizontal,Vertical"</formula1>
    </dataValidation>
  </dataValidations>
  <pageMargins left="0.75" right="0.75" top="1" bottom="1" header="0.5" footer="0.5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60"/>
  <sheetViews>
    <sheetView showGridLines="0" zoomScaleNormal="100" zoomScaleSheetLayoutView="100" workbookViewId="0"/>
  </sheetViews>
  <sheetFormatPr defaultColWidth="0" defaultRowHeight="0" customHeight="1" zeroHeight="1" x14ac:dyDescent="0.25"/>
  <cols>
    <col min="1" max="1" width="2.6640625" style="24" bestFit="1" customWidth="1"/>
    <col min="2" max="24" width="3.6640625" style="24" customWidth="1"/>
    <col min="25" max="25" width="3.88671875" style="24" customWidth="1"/>
    <col min="26" max="26" width="3.88671875" style="23" customWidth="1"/>
    <col min="27" max="29" width="3.6640625" style="24" hidden="1" customWidth="1"/>
    <col min="30" max="16384" width="0" style="24" hidden="1"/>
  </cols>
  <sheetData>
    <row r="1" spans="1:26" ht="12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 t="s">
        <v>107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6" ht="12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5" t="s">
        <v>108</v>
      </c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6" ht="12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5" t="s">
        <v>109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6" ht="12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"/>
      <c r="N4" s="2" t="s">
        <v>87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 ht="12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ht="12" customHeight="1" thickBot="1" x14ac:dyDescent="0.3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6" s="30" customFormat="1" ht="12" customHeight="1" thickTop="1" thickBot="1" x14ac:dyDescent="0.3">
      <c r="A7" s="24">
        <v>1</v>
      </c>
      <c r="B7" s="28" t="s">
        <v>0</v>
      </c>
      <c r="C7" s="29"/>
      <c r="D7" s="29"/>
      <c r="E7" s="162" t="str">
        <f>IF('English-Input'!E7&lt;&gt;"",'English-Input'!E7,"")</f>
        <v/>
      </c>
      <c r="F7" s="162"/>
      <c r="G7" s="162"/>
      <c r="H7" s="162"/>
      <c r="I7" s="162"/>
      <c r="J7" s="162"/>
      <c r="K7" s="162"/>
      <c r="L7" s="162"/>
      <c r="M7" s="162"/>
      <c r="N7" s="162"/>
      <c r="O7" s="163" t="s">
        <v>2</v>
      </c>
      <c r="P7" s="163"/>
      <c r="Q7" s="163"/>
      <c r="R7" s="163"/>
      <c r="S7" s="162" t="str">
        <f>IF('English-Input'!S7&lt;&gt;"",'English-Input'!S7,"")</f>
        <v/>
      </c>
      <c r="T7" s="162"/>
      <c r="U7" s="162"/>
      <c r="V7" s="162"/>
      <c r="W7" s="162"/>
      <c r="X7" s="162"/>
      <c r="Y7" s="164"/>
      <c r="Z7" s="23"/>
    </row>
    <row r="8" spans="1:26" s="36" customFormat="1" ht="12" customHeight="1" thickBot="1" x14ac:dyDescent="0.3">
      <c r="A8" s="24">
        <v>2</v>
      </c>
      <c r="B8" s="37"/>
      <c r="C8" s="32"/>
      <c r="D8" s="32"/>
      <c r="E8" s="165" t="str">
        <f>IF('English-Input'!E8&lt;&gt;"",'English-Input'!E8,"")</f>
        <v/>
      </c>
      <c r="F8" s="165"/>
      <c r="G8" s="165"/>
      <c r="H8" s="165"/>
      <c r="I8" s="165"/>
      <c r="J8" s="165"/>
      <c r="K8" s="165"/>
      <c r="L8" s="165"/>
      <c r="M8" s="165"/>
      <c r="N8" s="165"/>
      <c r="O8" s="73" t="s">
        <v>1</v>
      </c>
      <c r="P8" s="73"/>
      <c r="Q8" s="73"/>
      <c r="R8" s="73"/>
      <c r="S8" s="87" t="str">
        <f>IF('English-Input'!S8&lt;&gt;"",'English-Input'!S8,"")</f>
        <v/>
      </c>
      <c r="T8" s="87"/>
      <c r="U8" s="87"/>
      <c r="V8" s="87"/>
      <c r="W8" s="34" t="s">
        <v>7</v>
      </c>
      <c r="X8" s="165" t="str">
        <f>IF('English-Input'!X8&lt;&gt;"",'English-Input'!X8,"")</f>
        <v/>
      </c>
      <c r="Y8" s="166"/>
      <c r="Z8" s="23"/>
    </row>
    <row r="9" spans="1:26" s="36" customFormat="1" ht="12" customHeight="1" thickBot="1" x14ac:dyDescent="0.3">
      <c r="A9" s="24">
        <v>3</v>
      </c>
      <c r="B9" s="37" t="s">
        <v>3</v>
      </c>
      <c r="C9" s="32"/>
      <c r="D9" s="32"/>
      <c r="E9" s="32"/>
      <c r="F9" s="87" t="str">
        <f>IF('English-Input'!F9&lt;&gt;"",'English-Input'!F9,"")</f>
        <v/>
      </c>
      <c r="G9" s="87"/>
      <c r="H9" s="87"/>
      <c r="I9" s="87"/>
      <c r="J9" s="87"/>
      <c r="K9" s="87"/>
      <c r="L9" s="87"/>
      <c r="M9" s="87"/>
      <c r="N9" s="87"/>
      <c r="O9" s="73" t="s">
        <v>4</v>
      </c>
      <c r="P9" s="73"/>
      <c r="Q9" s="73"/>
      <c r="R9" s="73"/>
      <c r="S9" s="87" t="str">
        <f>IF('English-Input'!S9&lt;&gt;"",'English-Input'!S9,"")</f>
        <v/>
      </c>
      <c r="T9" s="87"/>
      <c r="U9" s="87"/>
      <c r="V9" s="87"/>
      <c r="W9" s="87"/>
      <c r="X9" s="87"/>
      <c r="Y9" s="112"/>
      <c r="Z9" s="23"/>
    </row>
    <row r="10" spans="1:26" s="36" customFormat="1" ht="12" customHeight="1" thickBot="1" x14ac:dyDescent="0.3">
      <c r="A10" s="24">
        <v>4</v>
      </c>
      <c r="B10" s="37" t="s">
        <v>5</v>
      </c>
      <c r="C10" s="32"/>
      <c r="D10" s="32"/>
      <c r="E10" s="32"/>
      <c r="F10" s="87" t="str">
        <f>IF('English-Input'!F10&lt;&gt;"",'English-Input'!F10,"")</f>
        <v/>
      </c>
      <c r="G10" s="87"/>
      <c r="H10" s="87"/>
      <c r="I10" s="87"/>
      <c r="J10" s="87"/>
      <c r="K10" s="87"/>
      <c r="L10" s="87"/>
      <c r="M10" s="87"/>
      <c r="N10" s="87"/>
      <c r="O10" s="73" t="s">
        <v>6</v>
      </c>
      <c r="P10" s="73"/>
      <c r="Q10" s="73"/>
      <c r="R10" s="73"/>
      <c r="S10" s="167" t="str">
        <f>IF('English-Input'!S10&lt;&gt;"",'English-Input'!S10,"")</f>
        <v/>
      </c>
      <c r="T10" s="167"/>
      <c r="U10" s="167"/>
      <c r="V10" s="167"/>
      <c r="W10" s="167"/>
      <c r="X10" s="167"/>
      <c r="Y10" s="168"/>
      <c r="Z10" s="23"/>
    </row>
    <row r="11" spans="1:26" s="36" customFormat="1" ht="12" customHeight="1" thickBot="1" x14ac:dyDescent="0.3">
      <c r="A11" s="24">
        <v>5</v>
      </c>
      <c r="B11" s="39" t="s">
        <v>8</v>
      </c>
      <c r="C11" s="87" t="str">
        <f>IF('English-Input'!C11&lt;&gt;"",'English-Input'!C11,"")</f>
        <v/>
      </c>
      <c r="D11" s="87"/>
      <c r="E11" s="87"/>
      <c r="F11" s="87"/>
      <c r="G11" s="32" t="s">
        <v>9</v>
      </c>
      <c r="H11" s="32"/>
      <c r="I11" s="87" t="str">
        <f>IF('English-Input'!I11&lt;&gt;"",'English-Input'!I11,"")</f>
        <v/>
      </c>
      <c r="J11" s="87"/>
      <c r="K11" s="87"/>
      <c r="L11" s="34"/>
      <c r="M11" s="34"/>
      <c r="N11" s="40" t="s">
        <v>10</v>
      </c>
      <c r="O11" s="33" t="str">
        <f>IF('English-Input'!O11&lt;&gt;"",'English-Input'!O11,"")</f>
        <v/>
      </c>
      <c r="P11" s="33"/>
      <c r="Q11" s="33"/>
      <c r="R11" s="33"/>
      <c r="S11" s="124" t="str">
        <f>IF('English-Input'!S11&lt;&gt;"",'English-Input'!S11,"")</f>
        <v/>
      </c>
      <c r="T11" s="43" t="s">
        <v>105</v>
      </c>
      <c r="U11" s="34"/>
      <c r="V11" s="40" t="str">
        <f>IF('English-Input'!V11&lt;&gt;"",'English-Input'!V11,"")</f>
        <v/>
      </c>
      <c r="W11" s="34" t="s">
        <v>106</v>
      </c>
      <c r="X11" s="42"/>
      <c r="Y11" s="44"/>
      <c r="Z11" s="23"/>
    </row>
    <row r="12" spans="1:26" s="36" customFormat="1" ht="12" customHeight="1" thickBot="1" x14ac:dyDescent="0.3">
      <c r="A12" s="24">
        <v>6</v>
      </c>
      <c r="B12" s="110" t="s">
        <v>100</v>
      </c>
      <c r="C12" s="72"/>
      <c r="D12" s="72"/>
      <c r="E12" s="143" t="str">
        <f>IF('English-Input'!E12&lt;&gt;"",ROUND('English-Input'!E12*0.092903,1),"")</f>
        <v/>
      </c>
      <c r="F12" s="143"/>
      <c r="G12" s="143"/>
      <c r="H12" s="143"/>
      <c r="I12" s="143"/>
      <c r="J12" s="45" t="s">
        <v>102</v>
      </c>
      <c r="K12" s="42"/>
      <c r="L12" s="34"/>
      <c r="M12" s="34"/>
      <c r="N12" s="40" t="s">
        <v>11</v>
      </c>
      <c r="O12" s="41" t="str">
        <f>IF('English-Input'!O12&lt;&gt;"",'English-Input'!O12,"")</f>
        <v/>
      </c>
      <c r="P12" s="41"/>
      <c r="Q12" s="41"/>
      <c r="R12" s="34"/>
      <c r="S12" s="34"/>
      <c r="T12" s="40" t="s">
        <v>101</v>
      </c>
      <c r="U12" s="143" t="str">
        <f>IF('English-Input'!U12&lt;&gt;"",ROUND('English-Input'!U12*0.092903,1),"")</f>
        <v/>
      </c>
      <c r="V12" s="143"/>
      <c r="W12" s="143"/>
      <c r="X12" s="143"/>
      <c r="Y12" s="8" t="s">
        <v>102</v>
      </c>
      <c r="Z12" s="23"/>
    </row>
    <row r="13" spans="1:26" s="36" customFormat="1" ht="12" customHeight="1" thickBot="1" x14ac:dyDescent="0.3">
      <c r="A13" s="24">
        <v>7</v>
      </c>
      <c r="B13" s="46" t="s">
        <v>12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8"/>
      <c r="Z13" s="23"/>
    </row>
    <row r="14" spans="1:26" s="36" customFormat="1" ht="12" customHeight="1" thickBot="1" x14ac:dyDescent="0.3">
      <c r="A14" s="24">
        <v>8</v>
      </c>
      <c r="B14" s="37" t="s">
        <v>13</v>
      </c>
      <c r="C14" s="32"/>
      <c r="D14" s="32"/>
      <c r="E14" s="32"/>
      <c r="F14" s="32"/>
      <c r="G14" s="32"/>
      <c r="H14" s="32"/>
      <c r="I14" s="49"/>
      <c r="J14" s="50"/>
      <c r="K14" s="51"/>
      <c r="L14" s="51"/>
      <c r="M14" s="52"/>
      <c r="N14" s="53" t="s">
        <v>40</v>
      </c>
      <c r="O14" s="54" t="s">
        <v>42</v>
      </c>
      <c r="P14" s="32"/>
      <c r="Q14" s="32"/>
      <c r="R14" s="32"/>
      <c r="S14" s="55" t="s">
        <v>41</v>
      </c>
      <c r="T14" s="34" t="s">
        <v>40</v>
      </c>
      <c r="U14" s="54" t="s">
        <v>43</v>
      </c>
      <c r="V14" s="32"/>
      <c r="W14" s="32"/>
      <c r="X14" s="32"/>
      <c r="Y14" s="56" t="s">
        <v>41</v>
      </c>
      <c r="Z14" s="23"/>
    </row>
    <row r="15" spans="1:26" s="36" customFormat="1" ht="12" customHeight="1" thickBot="1" x14ac:dyDescent="0.3">
      <c r="A15" s="24">
        <v>9</v>
      </c>
      <c r="B15" s="37" t="s">
        <v>14</v>
      </c>
      <c r="C15" s="32"/>
      <c r="D15" s="32"/>
      <c r="E15" s="32"/>
      <c r="F15" s="32"/>
      <c r="G15" s="32"/>
      <c r="H15" s="32"/>
      <c r="I15" s="49"/>
      <c r="J15" s="50"/>
      <c r="K15" s="51"/>
      <c r="L15" s="51"/>
      <c r="M15" s="52"/>
      <c r="N15" s="88" t="str">
        <f>IF('English-Input'!N15&lt;&gt;"",'English-Input'!N15,"")</f>
        <v/>
      </c>
      <c r="O15" s="41"/>
      <c r="P15" s="41"/>
      <c r="Q15" s="41"/>
      <c r="R15" s="41"/>
      <c r="S15" s="89"/>
      <c r="T15" s="41" t="str">
        <f>IF('English-Input'!T15&lt;&gt;"",'English-Input'!T15,"")</f>
        <v/>
      </c>
      <c r="U15" s="41"/>
      <c r="V15" s="41"/>
      <c r="W15" s="41"/>
      <c r="X15" s="41"/>
      <c r="Y15" s="111"/>
      <c r="Z15" s="23"/>
    </row>
    <row r="16" spans="1:26" s="36" customFormat="1" ht="12" customHeight="1" thickBot="1" x14ac:dyDescent="0.3">
      <c r="A16" s="24">
        <v>10</v>
      </c>
      <c r="B16" s="37" t="s">
        <v>15</v>
      </c>
      <c r="C16" s="32"/>
      <c r="D16" s="32"/>
      <c r="E16" s="32"/>
      <c r="F16" s="32"/>
      <c r="G16" s="32"/>
      <c r="H16" s="32"/>
      <c r="I16" s="49"/>
      <c r="J16" s="57" t="s">
        <v>91</v>
      </c>
      <c r="K16" s="58"/>
      <c r="L16" s="58"/>
      <c r="M16" s="59"/>
      <c r="N16" s="149" t="str">
        <f>IF('English-Input'!N16&lt;&gt;"",ROUNDUP('English-Input'!N16*0.453592,0),"")</f>
        <v/>
      </c>
      <c r="O16" s="33"/>
      <c r="P16" s="33"/>
      <c r="Q16" s="33"/>
      <c r="R16" s="33"/>
      <c r="S16" s="148"/>
      <c r="T16" s="150" t="str">
        <f>IF('English-Input'!T16&lt;&gt;"",ROUNDUP('English-Input'!T16*0.453592,0),"")</f>
        <v/>
      </c>
      <c r="U16" s="33"/>
      <c r="V16" s="33"/>
      <c r="W16" s="33"/>
      <c r="X16" s="33"/>
      <c r="Y16" s="38"/>
      <c r="Z16" s="23"/>
    </row>
    <row r="17" spans="1:26" s="36" customFormat="1" ht="12" customHeight="1" thickBot="1" x14ac:dyDescent="0.3">
      <c r="A17" s="24">
        <v>11</v>
      </c>
      <c r="B17" s="39"/>
      <c r="C17" s="32" t="s">
        <v>16</v>
      </c>
      <c r="D17" s="32"/>
      <c r="E17" s="32"/>
      <c r="F17" s="32"/>
      <c r="G17" s="32"/>
      <c r="H17" s="32"/>
      <c r="I17" s="49"/>
      <c r="J17" s="57" t="s">
        <v>91</v>
      </c>
      <c r="K17" s="58"/>
      <c r="L17" s="58"/>
      <c r="M17" s="59"/>
      <c r="N17" s="147" t="str">
        <f>IF('English-Input'!N17&lt;&gt;"",ROUNDUP('English-Input'!N17*0.453592,0),"")</f>
        <v/>
      </c>
      <c r="O17" s="33"/>
      <c r="P17" s="148"/>
      <c r="Q17" s="33" t="str">
        <f>IF('English-Input'!Q17&lt;&gt;"",ROUNDUP('English-Input'!Q17*0.453592,0),"")</f>
        <v/>
      </c>
      <c r="R17" s="33"/>
      <c r="S17" s="148"/>
      <c r="T17" s="149" t="str">
        <f>IF('English-Input'!T17&lt;&gt;"",ROUNDUP('English-Input'!T17*0.453592,0),"")</f>
        <v/>
      </c>
      <c r="U17" s="33"/>
      <c r="V17" s="148"/>
      <c r="W17" s="150" t="str">
        <f>IF('English-Input'!W17&lt;&gt;"",ROUNDUP('English-Input'!W17*0.453592,0),"")</f>
        <v/>
      </c>
      <c r="X17" s="33"/>
      <c r="Y17" s="38"/>
      <c r="Z17" s="23"/>
    </row>
    <row r="18" spans="1:26" s="36" customFormat="1" ht="12" customHeight="1" thickBot="1" x14ac:dyDescent="0.3">
      <c r="A18" s="24">
        <v>12</v>
      </c>
      <c r="B18" s="39"/>
      <c r="C18" s="32" t="s">
        <v>20</v>
      </c>
      <c r="D18" s="32"/>
      <c r="E18" s="32"/>
      <c r="F18" s="32"/>
      <c r="G18" s="32"/>
      <c r="H18" s="32"/>
      <c r="I18" s="49"/>
      <c r="J18" s="57" t="s">
        <v>91</v>
      </c>
      <c r="K18" s="58"/>
      <c r="L18" s="58"/>
      <c r="M18" s="59"/>
      <c r="N18" s="149" t="str">
        <f>IF('English-Input'!N18&lt;&gt;"",ROUNDUP('English-Input'!N18*0.453592,0),"")</f>
        <v/>
      </c>
      <c r="O18" s="33"/>
      <c r="P18" s="148"/>
      <c r="Q18" s="150" t="str">
        <f>IF('English-Input'!Q18&lt;&gt;"",ROUNDUP('English-Input'!Q18*0.453592,0),"")</f>
        <v/>
      </c>
      <c r="R18" s="33"/>
      <c r="S18" s="148"/>
      <c r="T18" s="147" t="str">
        <f>IF('English-Input'!T18&lt;&gt;"",ROUNDUP('English-Input'!T18*0.453592,0),"")</f>
        <v/>
      </c>
      <c r="U18" s="33"/>
      <c r="V18" s="148"/>
      <c r="W18" s="33" t="str">
        <f>IF('English-Input'!W18&lt;&gt;"",ROUNDUP('English-Input'!W18*0.453592,0),"")</f>
        <v/>
      </c>
      <c r="X18" s="33"/>
      <c r="Y18" s="38"/>
      <c r="Z18" s="23"/>
    </row>
    <row r="19" spans="1:26" s="36" customFormat="1" ht="12" customHeight="1" thickBot="1" x14ac:dyDescent="0.3">
      <c r="A19" s="24">
        <v>13</v>
      </c>
      <c r="B19" s="39"/>
      <c r="C19" s="32" t="s">
        <v>19</v>
      </c>
      <c r="D19" s="32"/>
      <c r="E19" s="32"/>
      <c r="F19" s="32"/>
      <c r="G19" s="32"/>
      <c r="H19" s="32"/>
      <c r="I19" s="49"/>
      <c r="J19" s="57" t="s">
        <v>91</v>
      </c>
      <c r="K19" s="58"/>
      <c r="L19" s="58"/>
      <c r="M19" s="59"/>
      <c r="N19" s="147" t="str">
        <f>IF('English-Input'!N19&lt;&gt;"",ROUNDUP('English-Input'!N19/2.2406,0),"")</f>
        <v/>
      </c>
      <c r="O19" s="33"/>
      <c r="P19" s="148"/>
      <c r="Q19" s="33" t="str">
        <f>IF('English-Input'!Q19&lt;&gt;"",ROUNDUP('English-Input'!Q19/2.2406,0),"")</f>
        <v/>
      </c>
      <c r="R19" s="33"/>
      <c r="S19" s="148"/>
      <c r="T19" s="147" t="str">
        <f>IF('English-Input'!T19&lt;&gt;"",ROUNDUP('English-Input'!T19/2.2406,0),"")</f>
        <v/>
      </c>
      <c r="U19" s="33"/>
      <c r="V19" s="148"/>
      <c r="W19" s="33" t="str">
        <f>IF('English-Input'!W19&lt;&gt;"",ROUNDUP('English-Input'!W19/2.2406,0),"")</f>
        <v/>
      </c>
      <c r="X19" s="33"/>
      <c r="Y19" s="38"/>
      <c r="Z19" s="23"/>
    </row>
    <row r="20" spans="1:26" s="36" customFormat="1" ht="12" customHeight="1" thickBot="1" x14ac:dyDescent="0.3">
      <c r="A20" s="24">
        <v>14</v>
      </c>
      <c r="B20" s="39"/>
      <c r="C20" s="32" t="s">
        <v>18</v>
      </c>
      <c r="D20" s="32"/>
      <c r="E20" s="32"/>
      <c r="F20" s="32"/>
      <c r="G20" s="32"/>
      <c r="H20" s="32"/>
      <c r="I20" s="49"/>
      <c r="J20" s="57" t="s">
        <v>91</v>
      </c>
      <c r="K20" s="58"/>
      <c r="L20" s="58"/>
      <c r="M20" s="59"/>
      <c r="N20" s="147" t="str">
        <f>IF('English-Input'!N20&lt;&gt;"",ROUNDUP('English-Input'!N20/2.2406,0),"")</f>
        <v/>
      </c>
      <c r="O20" s="33"/>
      <c r="P20" s="148"/>
      <c r="Q20" s="33" t="str">
        <f>IF('English-Input'!Q20&lt;&gt;"",ROUNDUP('English-Input'!Q20/2.2406,0),"")</f>
        <v/>
      </c>
      <c r="R20" s="33"/>
      <c r="S20" s="148"/>
      <c r="T20" s="147" t="str">
        <f>IF('English-Input'!T20&lt;&gt;"",ROUNDUP('English-Input'!T20/2.2406,0),"")</f>
        <v/>
      </c>
      <c r="U20" s="33"/>
      <c r="V20" s="148"/>
      <c r="W20" s="33" t="str">
        <f>IF('English-Input'!W20&lt;&gt;"",ROUNDUP('English-Input'!W20/2.2406,0),"")</f>
        <v/>
      </c>
      <c r="X20" s="33"/>
      <c r="Y20" s="38"/>
      <c r="Z20" s="23"/>
    </row>
    <row r="21" spans="1:26" s="36" customFormat="1" ht="12" customHeight="1" thickBot="1" x14ac:dyDescent="0.3">
      <c r="A21" s="24">
        <v>15</v>
      </c>
      <c r="B21" s="39"/>
      <c r="C21" s="32" t="s">
        <v>17</v>
      </c>
      <c r="D21" s="32"/>
      <c r="E21" s="32"/>
      <c r="F21" s="32"/>
      <c r="G21" s="32"/>
      <c r="H21" s="32"/>
      <c r="I21" s="49"/>
      <c r="J21" s="57" t="s">
        <v>91</v>
      </c>
      <c r="K21" s="58"/>
      <c r="L21" s="58"/>
      <c r="M21" s="59"/>
      <c r="N21" s="147" t="str">
        <f>IF('English-Input'!N21&lt;&gt;"",ROUNDUP('English-Input'!N21/2.2406,0),"")</f>
        <v/>
      </c>
      <c r="O21" s="33"/>
      <c r="P21" s="148"/>
      <c r="Q21" s="33" t="str">
        <f>IF('English-Input'!Q21&lt;&gt;"",ROUNDUP('English-Input'!Q21/2.2406,0),"")</f>
        <v/>
      </c>
      <c r="R21" s="33"/>
      <c r="S21" s="148"/>
      <c r="T21" s="147" t="str">
        <f>IF('English-Input'!T21&lt;&gt;"",ROUNDUP('English-Input'!T21/2.2406,0),"")</f>
        <v/>
      </c>
      <c r="U21" s="33"/>
      <c r="V21" s="148"/>
      <c r="W21" s="33" t="str">
        <f>IF('English-Input'!W21&lt;&gt;"",ROUNDUP('English-Input'!W21/2.2406,0),"")</f>
        <v/>
      </c>
      <c r="X21" s="33"/>
      <c r="Y21" s="38"/>
      <c r="Z21" s="23"/>
    </row>
    <row r="22" spans="1:26" s="36" customFormat="1" ht="12" customHeight="1" thickBot="1" x14ac:dyDescent="0.3">
      <c r="A22" s="24">
        <v>16</v>
      </c>
      <c r="B22" s="37" t="s">
        <v>21</v>
      </c>
      <c r="C22" s="32"/>
      <c r="D22" s="32"/>
      <c r="E22" s="32"/>
      <c r="F22" s="32"/>
      <c r="G22" s="32"/>
      <c r="H22" s="32"/>
      <c r="I22" s="49"/>
      <c r="J22" s="57" t="s">
        <v>104</v>
      </c>
      <c r="K22" s="58"/>
      <c r="L22" s="58"/>
      <c r="M22" s="59"/>
      <c r="N22" s="147" t="str">
        <f>IF('English-Input'!N22&lt;&gt;"",ROUND(('English-Input'!N22-32.2)*5/9,1),"")</f>
        <v/>
      </c>
      <c r="O22" s="33"/>
      <c r="P22" s="148"/>
      <c r="Q22" s="33" t="str">
        <f>IF('English-Input'!Q22&lt;&gt;"",ROUND(('English-Input'!Q22-32.2)*5/9,1),"")</f>
        <v/>
      </c>
      <c r="R22" s="33"/>
      <c r="S22" s="148"/>
      <c r="T22" s="147" t="str">
        <f>IF('English-Input'!T22&lt;&gt;"",ROUND(('English-Input'!T22-32.2)*5/9,1),"")</f>
        <v/>
      </c>
      <c r="U22" s="33"/>
      <c r="V22" s="148"/>
      <c r="W22" s="33" t="str">
        <f>IF('English-Input'!W22&lt;&gt;"",ROUND(('English-Input'!W22-32.2)*5/9,1),"")</f>
        <v/>
      </c>
      <c r="X22" s="33"/>
      <c r="Y22" s="38"/>
      <c r="Z22" s="23"/>
    </row>
    <row r="23" spans="1:26" s="36" customFormat="1" ht="12" customHeight="1" thickBot="1" x14ac:dyDescent="0.3">
      <c r="A23" s="24">
        <v>17</v>
      </c>
      <c r="B23" s="37" t="s">
        <v>94</v>
      </c>
      <c r="C23" s="32"/>
      <c r="D23" s="32"/>
      <c r="E23" s="32"/>
      <c r="F23" s="32"/>
      <c r="G23" s="32"/>
      <c r="H23" s="32"/>
      <c r="I23" s="49"/>
      <c r="J23" s="57" t="s">
        <v>117</v>
      </c>
      <c r="K23" s="58"/>
      <c r="L23" s="58"/>
      <c r="M23" s="59"/>
      <c r="N23" s="147" t="str">
        <f>IF('English-Input'!N23&lt;&gt;"",ROUND('English-Input'!N23/0.062428,1),"")</f>
        <v/>
      </c>
      <c r="O23" s="33"/>
      <c r="P23" s="148"/>
      <c r="Q23" s="33" t="str">
        <f>IF('English-Input'!Q23&lt;&gt;"",ROUND('English-Input'!Q23/0.062428,1),"")</f>
        <v/>
      </c>
      <c r="R23" s="33"/>
      <c r="S23" s="148"/>
      <c r="T23" s="147" t="str">
        <f>IF('English-Input'!T23&lt;&gt;"",ROUND('English-Input'!T23/0.062428,1),"")</f>
        <v/>
      </c>
      <c r="U23" s="33"/>
      <c r="V23" s="148"/>
      <c r="W23" s="33" t="str">
        <f>IF('English-Input'!W23&lt;&gt;"",ROUND('English-Input'!W23/0.062428,1),"")</f>
        <v/>
      </c>
      <c r="X23" s="33"/>
      <c r="Y23" s="38"/>
      <c r="Z23" s="23"/>
    </row>
    <row r="24" spans="1:26" s="36" customFormat="1" ht="12" customHeight="1" thickBot="1" x14ac:dyDescent="0.3">
      <c r="A24" s="24">
        <v>18</v>
      </c>
      <c r="B24" s="37" t="s">
        <v>22</v>
      </c>
      <c r="C24" s="32"/>
      <c r="D24" s="32"/>
      <c r="E24" s="32"/>
      <c r="F24" s="32"/>
      <c r="G24" s="32"/>
      <c r="H24" s="32"/>
      <c r="I24" s="49"/>
      <c r="J24" s="57" t="s">
        <v>34</v>
      </c>
      <c r="K24" s="58"/>
      <c r="L24" s="58"/>
      <c r="M24" s="59"/>
      <c r="N24" s="147" t="str">
        <f>IF('English-Input'!N24&lt;&gt;"",'English-Input'!N24,"")</f>
        <v/>
      </c>
      <c r="O24" s="33"/>
      <c r="P24" s="148"/>
      <c r="Q24" s="33" t="str">
        <f>IF('English-Input'!Q24&lt;&gt;"",'English-Input'!Q24,"")</f>
        <v/>
      </c>
      <c r="R24" s="33"/>
      <c r="S24" s="148"/>
      <c r="T24" s="147" t="str">
        <f>IF('English-Input'!T24&lt;&gt;"",'English-Input'!T24,"")</f>
        <v/>
      </c>
      <c r="U24" s="33"/>
      <c r="V24" s="148"/>
      <c r="W24" s="33" t="str">
        <f>IF('English-Input'!W24&lt;&gt;"",'English-Input'!W24,"")</f>
        <v/>
      </c>
      <c r="X24" s="33"/>
      <c r="Y24" s="38"/>
      <c r="Z24" s="23"/>
    </row>
    <row r="25" spans="1:26" s="36" customFormat="1" ht="12" customHeight="1" thickBot="1" x14ac:dyDescent="0.3">
      <c r="A25" s="24">
        <v>19</v>
      </c>
      <c r="B25" s="37" t="s">
        <v>23</v>
      </c>
      <c r="C25" s="32"/>
      <c r="D25" s="32"/>
      <c r="E25" s="32"/>
      <c r="F25" s="32"/>
      <c r="G25" s="32"/>
      <c r="H25" s="32"/>
      <c r="I25" s="49"/>
      <c r="J25" s="57"/>
      <c r="K25" s="58"/>
      <c r="L25" s="58"/>
      <c r="M25" s="59"/>
      <c r="N25" s="147" t="str">
        <f>IF('English-Input'!N25&lt;&gt;"",'English-Input'!N25,"")</f>
        <v/>
      </c>
      <c r="O25" s="33"/>
      <c r="P25" s="148"/>
      <c r="Q25" s="33" t="str">
        <f>IF('English-Input'!Q25&lt;&gt;"",'English-Input'!Q25,"")</f>
        <v/>
      </c>
      <c r="R25" s="33"/>
      <c r="S25" s="148"/>
      <c r="T25" s="147" t="str">
        <f>IF('English-Input'!T25&lt;&gt;"",'English-Input'!T25,"")</f>
        <v/>
      </c>
      <c r="U25" s="33"/>
      <c r="V25" s="148"/>
      <c r="W25" s="33" t="str">
        <f>IF('English-Input'!W25&lt;&gt;"",'English-Input'!W25,"")</f>
        <v/>
      </c>
      <c r="X25" s="33"/>
      <c r="Y25" s="38"/>
      <c r="Z25" s="23"/>
    </row>
    <row r="26" spans="1:26" s="36" customFormat="1" ht="12" customHeight="1" thickBot="1" x14ac:dyDescent="0.3">
      <c r="A26" s="24">
        <v>20</v>
      </c>
      <c r="B26" s="37" t="s">
        <v>24</v>
      </c>
      <c r="C26" s="32"/>
      <c r="D26" s="32"/>
      <c r="E26" s="32"/>
      <c r="F26" s="32"/>
      <c r="G26" s="32"/>
      <c r="H26" s="32"/>
      <c r="I26" s="49"/>
      <c r="J26" s="57"/>
      <c r="K26" s="58"/>
      <c r="L26" s="58"/>
      <c r="M26" s="59"/>
      <c r="N26" s="147" t="str">
        <f>IF('English-Input'!N26&lt;&gt;"",'English-Input'!N26,"")</f>
        <v/>
      </c>
      <c r="O26" s="33"/>
      <c r="P26" s="148"/>
      <c r="Q26" s="33" t="str">
        <f>IF('English-Input'!Q26&lt;&gt;"",'English-Input'!Q26,"")</f>
        <v/>
      </c>
      <c r="R26" s="33"/>
      <c r="S26" s="148"/>
      <c r="T26" s="147" t="str">
        <f>IF('English-Input'!T26&lt;&gt;"",'English-Input'!T26,"")</f>
        <v/>
      </c>
      <c r="U26" s="33"/>
      <c r="V26" s="148"/>
      <c r="W26" s="33" t="str">
        <f>IF('English-Input'!W26&lt;&gt;"",'English-Input'!W26,"")</f>
        <v/>
      </c>
      <c r="X26" s="33"/>
      <c r="Y26" s="38"/>
      <c r="Z26" s="23"/>
    </row>
    <row r="27" spans="1:26" s="36" customFormat="1" ht="12" customHeight="1" thickBot="1" x14ac:dyDescent="0.3">
      <c r="A27" s="24">
        <v>21</v>
      </c>
      <c r="B27" s="37" t="s">
        <v>25</v>
      </c>
      <c r="C27" s="32"/>
      <c r="D27" s="32"/>
      <c r="E27" s="32"/>
      <c r="F27" s="32"/>
      <c r="G27" s="32"/>
      <c r="H27" s="32"/>
      <c r="I27" s="49"/>
      <c r="J27" s="57" t="s">
        <v>123</v>
      </c>
      <c r="K27" s="58"/>
      <c r="L27" s="58"/>
      <c r="M27" s="59"/>
      <c r="N27" s="147" t="str">
        <f>IF('English-Input'!N27&lt;&gt;"",ROUND('English-Input'!N27/0.23885,3),"")</f>
        <v/>
      </c>
      <c r="O27" s="33"/>
      <c r="P27" s="148"/>
      <c r="Q27" s="33" t="str">
        <f>IF('English-Input'!Q27&lt;&gt;"",ROUND('English-Input'!Q27/0.23885,3),"")</f>
        <v/>
      </c>
      <c r="R27" s="33"/>
      <c r="S27" s="148"/>
      <c r="T27" s="147" t="str">
        <f>IF('English-Input'!T27&lt;&gt;"",ROUND('English-Input'!T27/0.23885,3),"")</f>
        <v/>
      </c>
      <c r="U27" s="33"/>
      <c r="V27" s="148"/>
      <c r="W27" s="33" t="str">
        <f>IF('English-Input'!W27&lt;&gt;"",ROUND('English-Input'!W27/0.23885,3),"")</f>
        <v/>
      </c>
      <c r="X27" s="33"/>
      <c r="Y27" s="38"/>
      <c r="Z27" s="23"/>
    </row>
    <row r="28" spans="1:26" s="36" customFormat="1" ht="12" customHeight="1" thickBot="1" x14ac:dyDescent="0.3">
      <c r="A28" s="24">
        <v>22</v>
      </c>
      <c r="B28" s="37" t="s">
        <v>26</v>
      </c>
      <c r="C28" s="32"/>
      <c r="D28" s="32"/>
      <c r="E28" s="32"/>
      <c r="F28" s="32"/>
      <c r="G28" s="32"/>
      <c r="H28" s="32"/>
      <c r="I28" s="49"/>
      <c r="J28" s="57" t="s">
        <v>122</v>
      </c>
      <c r="K28" s="58"/>
      <c r="L28" s="58"/>
      <c r="M28" s="59"/>
      <c r="N28" s="147" t="str">
        <f>IF('English-Input'!N28&lt;&gt;"",ROUND('English-Input'!N28*0.144228,4),"")</f>
        <v/>
      </c>
      <c r="O28" s="33"/>
      <c r="P28" s="148"/>
      <c r="Q28" s="33" t="str">
        <f>IF('English-Input'!Q28&lt;&gt;"",ROUND('English-Input'!Q28*0.144228,4),"")</f>
        <v/>
      </c>
      <c r="R28" s="33"/>
      <c r="S28" s="148"/>
      <c r="T28" s="147" t="str">
        <f>IF('English-Input'!T28&lt;&gt;"",ROUND('English-Input'!T28*0.144228,4),"")</f>
        <v/>
      </c>
      <c r="U28" s="33"/>
      <c r="V28" s="148"/>
      <c r="W28" s="33" t="str">
        <f>IF('English-Input'!W28&lt;&gt;"",ROUND('English-Input'!W28*0.144228,4),"")</f>
        <v/>
      </c>
      <c r="X28" s="33"/>
      <c r="Y28" s="38"/>
      <c r="Z28" s="23"/>
    </row>
    <row r="29" spans="1:26" s="36" customFormat="1" ht="12" customHeight="1" thickBot="1" x14ac:dyDescent="0.3">
      <c r="A29" s="24">
        <v>23</v>
      </c>
      <c r="B29" s="37" t="s">
        <v>27</v>
      </c>
      <c r="C29" s="32"/>
      <c r="D29" s="32"/>
      <c r="E29" s="32"/>
      <c r="F29" s="32"/>
      <c r="G29" s="32"/>
      <c r="H29" s="32"/>
      <c r="I29" s="49"/>
      <c r="J29" s="57" t="s">
        <v>88</v>
      </c>
      <c r="K29" s="58"/>
      <c r="L29" s="58"/>
      <c r="M29" s="59"/>
      <c r="N29" s="147" t="str">
        <f>IF('English-Input'!N29&lt;&gt;"",'English-Input'!N29,"")</f>
        <v/>
      </c>
      <c r="O29" s="33"/>
      <c r="P29" s="148"/>
      <c r="Q29" s="33" t="str">
        <f>IF('English-Input'!Q29&lt;&gt;"",'English-Input'!Q29,"")</f>
        <v/>
      </c>
      <c r="R29" s="33"/>
      <c r="S29" s="148"/>
      <c r="T29" s="147" t="str">
        <f>IF('English-Input'!T29&lt;&gt;"",'English-Input'!T29,"")</f>
        <v/>
      </c>
      <c r="U29" s="33"/>
      <c r="V29" s="148"/>
      <c r="W29" s="33" t="str">
        <f>IF('English-Input'!W29&lt;&gt;"",'English-Input'!W29,"")</f>
        <v/>
      </c>
      <c r="X29" s="33"/>
      <c r="Y29" s="38"/>
      <c r="Z29" s="23"/>
    </row>
    <row r="30" spans="1:26" s="36" customFormat="1" ht="12" customHeight="1" thickBot="1" x14ac:dyDescent="0.3">
      <c r="A30" s="24">
        <v>24</v>
      </c>
      <c r="B30" s="37" t="s">
        <v>28</v>
      </c>
      <c r="C30" s="32"/>
      <c r="D30" s="32"/>
      <c r="E30" s="32"/>
      <c r="F30" s="32"/>
      <c r="G30" s="32"/>
      <c r="H30" s="32"/>
      <c r="I30" s="49"/>
      <c r="J30" s="57" t="s">
        <v>115</v>
      </c>
      <c r="K30" s="58"/>
      <c r="L30" s="58"/>
      <c r="M30" s="59"/>
      <c r="N30" s="147" t="str">
        <f>IF('English-Input'!N30&lt;&gt;"",ROUND('English-Input'!N30/14.5,3),"")</f>
        <v/>
      </c>
      <c r="O30" s="33"/>
      <c r="P30" s="33"/>
      <c r="Q30" s="33"/>
      <c r="R30" s="33"/>
      <c r="S30" s="148"/>
      <c r="T30" s="33" t="str">
        <f>IF('English-Input'!T30&lt;&gt;"",ROUND('English-Input'!T30/14.5,3),"")</f>
        <v/>
      </c>
      <c r="U30" s="33"/>
      <c r="V30" s="33"/>
      <c r="W30" s="33"/>
      <c r="X30" s="33"/>
      <c r="Y30" s="38"/>
      <c r="Z30" s="23"/>
    </row>
    <row r="31" spans="1:26" s="36" customFormat="1" ht="12" customHeight="1" thickBot="1" x14ac:dyDescent="0.3">
      <c r="A31" s="24">
        <v>25</v>
      </c>
      <c r="B31" s="37" t="s">
        <v>29</v>
      </c>
      <c r="C31" s="32"/>
      <c r="D31" s="32"/>
      <c r="E31" s="32"/>
      <c r="F31" s="32"/>
      <c r="G31" s="32"/>
      <c r="H31" s="32"/>
      <c r="I31" s="49"/>
      <c r="J31" s="57" t="s">
        <v>90</v>
      </c>
      <c r="K31" s="58"/>
      <c r="L31" s="58"/>
      <c r="M31" s="59"/>
      <c r="N31" s="147" t="str">
        <f>IF('English-Input'!N31&lt;&gt;"",'English-Input'!N31,"")</f>
        <v/>
      </c>
      <c r="O31" s="33"/>
      <c r="P31" s="33"/>
      <c r="Q31" s="33"/>
      <c r="R31" s="33"/>
      <c r="S31" s="148"/>
      <c r="T31" s="33" t="str">
        <f>IF('English-Input'!T31&lt;&gt;"",'English-Input'!T31,"")</f>
        <v/>
      </c>
      <c r="U31" s="33"/>
      <c r="V31" s="33"/>
      <c r="W31" s="33"/>
      <c r="X31" s="33"/>
      <c r="Y31" s="38"/>
      <c r="Z31" s="23"/>
    </row>
    <row r="32" spans="1:26" s="36" customFormat="1" ht="12" customHeight="1" thickBot="1" x14ac:dyDescent="0.3">
      <c r="A32" s="24">
        <v>26</v>
      </c>
      <c r="B32" s="37" t="s">
        <v>30</v>
      </c>
      <c r="C32" s="32"/>
      <c r="D32" s="32"/>
      <c r="E32" s="32"/>
      <c r="F32" s="32"/>
      <c r="G32" s="32"/>
      <c r="H32" s="32"/>
      <c r="I32" s="49"/>
      <c r="J32" s="57" t="s">
        <v>89</v>
      </c>
      <c r="K32" s="58"/>
      <c r="L32" s="58"/>
      <c r="M32" s="59"/>
      <c r="N32" s="60" t="str">
        <f>IF('English-Input'!N32&lt;&gt;"",ROUND('English-Input'!N32/14.5,2),"")</f>
        <v/>
      </c>
      <c r="O32" s="61"/>
      <c r="P32" s="61"/>
      <c r="Q32" s="61" t="str">
        <f>IF('English-Input'!Q32&lt;&gt;"",ROUND('English-Input'!Q32/14.5,2),"")</f>
        <v/>
      </c>
      <c r="R32" s="61"/>
      <c r="S32" s="62"/>
      <c r="T32" s="60" t="str">
        <f>IF('English-Input'!T32&lt;&gt;"",ROUND('English-Input'!T32/14.5,2),"")</f>
        <v/>
      </c>
      <c r="U32" s="61"/>
      <c r="V32" s="61"/>
      <c r="W32" s="61" t="str">
        <f>IF('English-Input'!W32&lt;&gt;"",ROUND('English-Input'!W32/14.5,2),"")</f>
        <v/>
      </c>
      <c r="X32" s="61"/>
      <c r="Y32" s="63"/>
      <c r="Z32" s="23"/>
    </row>
    <row r="33" spans="1:26" s="36" customFormat="1" ht="12" customHeight="1" thickBot="1" x14ac:dyDescent="0.3">
      <c r="A33" s="24">
        <v>27</v>
      </c>
      <c r="B33" s="37" t="s">
        <v>31</v>
      </c>
      <c r="C33" s="32"/>
      <c r="D33" s="32"/>
      <c r="E33" s="32"/>
      <c r="F33" s="32"/>
      <c r="G33" s="32"/>
      <c r="H33" s="32"/>
      <c r="I33" s="49"/>
      <c r="J33" s="57" t="s">
        <v>121</v>
      </c>
      <c r="K33" s="58"/>
      <c r="L33" s="58"/>
      <c r="M33" s="59"/>
      <c r="N33" s="169" t="str">
        <f>IF('English-Input'!N33&lt;&gt;"",ROUND('English-Input'!N33*0.17611,6),"")</f>
        <v/>
      </c>
      <c r="O33" s="104"/>
      <c r="P33" s="104"/>
      <c r="Q33" s="104"/>
      <c r="R33" s="104"/>
      <c r="S33" s="96"/>
      <c r="T33" s="169" t="str">
        <f>IF('English-Input'!T33&lt;&gt;"",ROUND('English-Input'!T33*0.17611,6),"")</f>
        <v/>
      </c>
      <c r="U33" s="104"/>
      <c r="V33" s="104"/>
      <c r="W33" s="104"/>
      <c r="X33" s="104"/>
      <c r="Y33" s="131"/>
      <c r="Z33" s="23"/>
    </row>
    <row r="34" spans="1:26" s="36" customFormat="1" ht="12" customHeight="1" thickBot="1" x14ac:dyDescent="0.3">
      <c r="A34" s="24">
        <v>28</v>
      </c>
      <c r="B34" s="37" t="s">
        <v>32</v>
      </c>
      <c r="C34" s="32"/>
      <c r="D34" s="32"/>
      <c r="E34" s="32"/>
      <c r="F34" s="32"/>
      <c r="G34" s="32"/>
      <c r="H34" s="32"/>
      <c r="I34" s="49"/>
      <c r="J34" s="57" t="s">
        <v>92</v>
      </c>
      <c r="K34" s="132"/>
      <c r="L34" s="132"/>
      <c r="M34" s="133"/>
      <c r="N34" s="169" t="str">
        <f>IF('English-Input'!N34&lt;&gt;"",'English-Input'!N34/3412,"")</f>
        <v/>
      </c>
      <c r="O34" s="104"/>
      <c r="P34" s="104"/>
      <c r="Q34" s="104"/>
      <c r="R34" s="104"/>
      <c r="S34" s="96"/>
      <c r="T34" s="73" t="s">
        <v>44</v>
      </c>
      <c r="U34" s="73"/>
      <c r="V34" s="73"/>
      <c r="W34" s="104" t="str">
        <f>IF('English-Input'!W34&lt;&gt;"",ROUND(('English-Input'!W34)*5/9,2),"")</f>
        <v/>
      </c>
      <c r="X34" s="104"/>
      <c r="Y34" s="170" t="s">
        <v>104</v>
      </c>
      <c r="Z34" s="23"/>
    </row>
    <row r="35" spans="1:26" s="36" customFormat="1" ht="12" customHeight="1" thickBot="1" x14ac:dyDescent="0.3">
      <c r="A35" s="24">
        <v>29</v>
      </c>
      <c r="B35" s="37" t="s">
        <v>127</v>
      </c>
      <c r="C35" s="32"/>
      <c r="D35" s="32"/>
      <c r="E35" s="32"/>
      <c r="F35" s="32"/>
      <c r="G35" s="32"/>
      <c r="H35" s="32"/>
      <c r="I35" s="49"/>
      <c r="J35" s="57" t="s">
        <v>120</v>
      </c>
      <c r="K35" s="132"/>
      <c r="L35" s="132"/>
      <c r="M35" s="133"/>
      <c r="N35" s="169" t="str">
        <f>IF('English-Input'!N35&lt;&gt;"",'English-Input'!N35*5.67826,"")</f>
        <v/>
      </c>
      <c r="O35" s="104"/>
      <c r="P35" s="104"/>
      <c r="Q35" s="104"/>
      <c r="R35" s="104"/>
      <c r="S35" s="96"/>
      <c r="T35" s="169" t="str">
        <f>IF('English-Input'!T35&lt;&gt;"",'English-Input'!T35*5.67826,"")</f>
        <v/>
      </c>
      <c r="U35" s="104"/>
      <c r="V35" s="104"/>
      <c r="W35" s="104"/>
      <c r="X35" s="104"/>
      <c r="Y35" s="131"/>
      <c r="Z35" s="23"/>
    </row>
    <row r="36" spans="1:26" s="36" customFormat="1" ht="12" customHeight="1" thickBot="1" x14ac:dyDescent="0.3">
      <c r="A36" s="24">
        <v>30</v>
      </c>
      <c r="B36" s="46" t="s">
        <v>53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 t="s">
        <v>54</v>
      </c>
      <c r="T36" s="47"/>
      <c r="U36" s="47"/>
      <c r="V36" s="47"/>
      <c r="W36" s="47"/>
      <c r="X36" s="47"/>
      <c r="Y36" s="48"/>
      <c r="Z36" s="23"/>
    </row>
    <row r="37" spans="1:26" s="36" customFormat="1" ht="12" customHeight="1" thickBot="1" x14ac:dyDescent="0.3">
      <c r="A37" s="24">
        <v>31</v>
      </c>
      <c r="B37" s="185"/>
      <c r="C37" s="165"/>
      <c r="D37" s="165"/>
      <c r="E37" s="165"/>
      <c r="F37" s="165"/>
      <c r="G37" s="165"/>
      <c r="H37" s="186"/>
      <c r="I37" s="65" t="s">
        <v>42</v>
      </c>
      <c r="J37" s="54"/>
      <c r="K37" s="54"/>
      <c r="L37" s="54"/>
      <c r="M37" s="66"/>
      <c r="N37" s="65" t="s">
        <v>43</v>
      </c>
      <c r="O37" s="54"/>
      <c r="P37" s="54"/>
      <c r="Q37" s="54"/>
      <c r="R37" s="66"/>
      <c r="S37" s="31"/>
      <c r="T37" s="31"/>
      <c r="U37" s="31"/>
      <c r="V37" s="31"/>
      <c r="W37" s="31"/>
      <c r="X37" s="31"/>
      <c r="Y37" s="35"/>
      <c r="Z37" s="23"/>
    </row>
    <row r="38" spans="1:26" s="36" customFormat="1" ht="12" customHeight="1" thickBot="1" x14ac:dyDescent="0.3">
      <c r="A38" s="24">
        <v>32</v>
      </c>
      <c r="B38" s="37" t="s">
        <v>45</v>
      </c>
      <c r="C38" s="32"/>
      <c r="D38" s="32"/>
      <c r="E38" s="32"/>
      <c r="F38" s="32"/>
      <c r="G38" s="32"/>
      <c r="H38" s="71" t="s">
        <v>114</v>
      </c>
      <c r="I38" s="173" t="str">
        <f>IF('English-Input'!I38&lt;&gt;"",ROUND('English-Input'!I38/14.5,2),"")</f>
        <v/>
      </c>
      <c r="J38" s="174"/>
      <c r="K38" s="175" t="s">
        <v>113</v>
      </c>
      <c r="L38" s="87" t="str">
        <f>IF('English-Input'!L38&lt;&gt;"",ROUND('English-Input'!L38/14.5,2),"")</f>
        <v/>
      </c>
      <c r="M38" s="184"/>
      <c r="N38" s="173" t="str">
        <f>IF('English-Input'!N38&lt;&gt;"",ROUND('English-Input'!N38/14.5,2),"")</f>
        <v/>
      </c>
      <c r="O38" s="174"/>
      <c r="P38" s="175" t="s">
        <v>113</v>
      </c>
      <c r="Q38" s="87" t="str">
        <f>IF('English-Input'!Q38&lt;&gt;"",ROUND('English-Input'!Q38/14.5,2),"")</f>
        <v/>
      </c>
      <c r="R38" s="184"/>
      <c r="S38" s="31"/>
      <c r="T38" s="31"/>
      <c r="U38" s="31"/>
      <c r="V38" s="31"/>
      <c r="W38" s="31"/>
      <c r="X38" s="31"/>
      <c r="Y38" s="35"/>
      <c r="Z38" s="23"/>
    </row>
    <row r="39" spans="1:26" s="36" customFormat="1" ht="12" customHeight="1" thickBot="1" x14ac:dyDescent="0.3">
      <c r="A39" s="24">
        <v>33</v>
      </c>
      <c r="B39" s="37" t="s">
        <v>48</v>
      </c>
      <c r="C39" s="32"/>
      <c r="D39" s="32"/>
      <c r="E39" s="32"/>
      <c r="F39" s="32"/>
      <c r="G39" s="32"/>
      <c r="H39" s="71" t="s">
        <v>104</v>
      </c>
      <c r="I39" s="173" t="str">
        <f>IF('English-Input'!I39&lt;&gt;"",ROUND(('English-Input'!I39-32.2)*5/9,2),"")</f>
        <v/>
      </c>
      <c r="J39" s="174"/>
      <c r="K39" s="175" t="s">
        <v>113</v>
      </c>
      <c r="L39" s="87" t="str">
        <f>IF('English-Input'!L39&lt;&gt;"",ROUND(('English-Input'!L39-32.2)*5/9,2),"")</f>
        <v/>
      </c>
      <c r="M39" s="184"/>
      <c r="N39" s="173" t="str">
        <f>IF('English-Input'!N39&lt;&gt;"",ROUND(('English-Input'!N39-32.2)*5/9,2),"")</f>
        <v/>
      </c>
      <c r="O39" s="174"/>
      <c r="P39" s="175" t="s">
        <v>113</v>
      </c>
      <c r="Q39" s="87" t="str">
        <f>IF('English-Input'!Q39&lt;&gt;"",ROUND(('English-Input'!Q39-32.2)*5/9,2),"")</f>
        <v/>
      </c>
      <c r="R39" s="184"/>
      <c r="S39" s="31"/>
      <c r="T39" s="31"/>
      <c r="U39" s="31"/>
      <c r="V39" s="31"/>
      <c r="W39" s="31"/>
      <c r="X39" s="31"/>
      <c r="Y39" s="35"/>
      <c r="Z39" s="23"/>
    </row>
    <row r="40" spans="1:26" s="36" customFormat="1" ht="12" customHeight="1" thickBot="1" x14ac:dyDescent="0.3">
      <c r="A40" s="24">
        <v>34</v>
      </c>
      <c r="B40" s="37" t="s">
        <v>46</v>
      </c>
      <c r="C40" s="32"/>
      <c r="D40" s="32"/>
      <c r="E40" s="32"/>
      <c r="F40" s="32"/>
      <c r="G40" s="32"/>
      <c r="H40" s="49"/>
      <c r="I40" s="88" t="str">
        <f>IF('English-Input'!I40&lt;&gt;"",'English-Input'!I40,"")</f>
        <v/>
      </c>
      <c r="J40" s="41"/>
      <c r="K40" s="41"/>
      <c r="L40" s="41"/>
      <c r="M40" s="41"/>
      <c r="N40" s="88" t="str">
        <f>IF('English-Input'!N40&lt;&gt;"",'English-Input'!N40,"")</f>
        <v/>
      </c>
      <c r="O40" s="41"/>
      <c r="P40" s="41"/>
      <c r="Q40" s="41"/>
      <c r="R40" s="89"/>
      <c r="S40" s="31"/>
      <c r="T40" s="31"/>
      <c r="U40" s="31"/>
      <c r="V40" s="31"/>
      <c r="W40" s="31"/>
      <c r="X40" s="31"/>
      <c r="Y40" s="35"/>
      <c r="Z40" s="23"/>
    </row>
    <row r="41" spans="1:26" s="36" customFormat="1" ht="12" customHeight="1" thickBot="1" x14ac:dyDescent="0.3">
      <c r="A41" s="24">
        <v>35</v>
      </c>
      <c r="B41" s="68" t="s">
        <v>47</v>
      </c>
      <c r="C41" s="69"/>
      <c r="D41" s="69"/>
      <c r="E41" s="69"/>
      <c r="F41" s="69"/>
      <c r="G41" s="69"/>
      <c r="H41" s="71" t="s">
        <v>93</v>
      </c>
      <c r="I41" s="176" t="str">
        <f>IF('English-Input'!I41&lt;&gt;"",'English-Input'!I41*25.4,"")</f>
        <v/>
      </c>
      <c r="J41" s="177"/>
      <c r="K41" s="177"/>
      <c r="L41" s="177"/>
      <c r="M41" s="177"/>
      <c r="N41" s="176" t="str">
        <f>IF('English-Input'!N41&lt;&gt;"",'English-Input'!N41*25.4,"")</f>
        <v/>
      </c>
      <c r="O41" s="177"/>
      <c r="P41" s="178"/>
      <c r="Q41" s="177"/>
      <c r="R41" s="179"/>
      <c r="S41" s="31"/>
      <c r="T41" s="31"/>
      <c r="U41" s="31"/>
      <c r="V41" s="31"/>
      <c r="W41" s="31"/>
      <c r="X41" s="31"/>
      <c r="Y41" s="35"/>
      <c r="Z41" s="23"/>
    </row>
    <row r="42" spans="1:26" s="36" customFormat="1" ht="12" customHeight="1" thickBot="1" x14ac:dyDescent="0.3">
      <c r="A42" s="24">
        <v>36</v>
      </c>
      <c r="B42" s="90" t="s">
        <v>110</v>
      </c>
      <c r="C42" s="91"/>
      <c r="D42" s="91"/>
      <c r="E42" s="92"/>
      <c r="F42" s="34" t="s">
        <v>52</v>
      </c>
      <c r="G42" s="34"/>
      <c r="H42" s="34"/>
      <c r="I42" s="93" t="str">
        <f>IF('English-Input'!I42&lt;&gt;"",'English-Input'!I42,"")</f>
        <v/>
      </c>
      <c r="J42" s="86" t="str">
        <f>IF('English-Input'!J42&lt;&gt;"",ROUND('English-Input'!J42*25.4,1),"")</f>
        <v/>
      </c>
      <c r="K42" s="94" t="s">
        <v>93</v>
      </c>
      <c r="L42" s="95" t="str">
        <f>IF('English-Input'!L42&lt;&gt;"",'English-Input'!L42,"")</f>
        <v/>
      </c>
      <c r="M42" s="96"/>
      <c r="N42" s="93" t="str">
        <f>IF('English-Input'!N42&lt;&gt;"",'English-Input'!N42,"")</f>
        <v/>
      </c>
      <c r="O42" s="86" t="str">
        <f>IF('English-Input'!O42&lt;&gt;"",ROUND('English-Input'!O42*25.4,1),"")</f>
        <v/>
      </c>
      <c r="P42" s="94" t="s">
        <v>93</v>
      </c>
      <c r="Q42" s="95" t="str">
        <f>IF('English-Input'!Q42&lt;&gt;"",'English-Input'!Q42,"")</f>
        <v/>
      </c>
      <c r="R42" s="96"/>
      <c r="S42" s="31"/>
      <c r="T42" s="31"/>
      <c r="U42" s="31"/>
      <c r="V42" s="31"/>
      <c r="W42" s="31"/>
      <c r="X42" s="31"/>
      <c r="Y42" s="35"/>
      <c r="Z42" s="23"/>
    </row>
    <row r="43" spans="1:26" s="36" customFormat="1" ht="12" customHeight="1" thickBot="1" x14ac:dyDescent="0.3">
      <c r="A43" s="24">
        <v>37</v>
      </c>
      <c r="B43" s="97"/>
      <c r="C43" s="98"/>
      <c r="D43" s="98"/>
      <c r="E43" s="99"/>
      <c r="F43" s="34" t="s">
        <v>41</v>
      </c>
      <c r="G43" s="34"/>
      <c r="H43" s="34"/>
      <c r="I43" s="93" t="str">
        <f>IF('English-Input'!I43&lt;&gt;"",'English-Input'!I43,"")</f>
        <v/>
      </c>
      <c r="J43" s="86" t="str">
        <f>IF('English-Input'!J43&lt;&gt;"",ROUND('English-Input'!J43*25.4,1),"")</f>
        <v/>
      </c>
      <c r="K43" s="94" t="s">
        <v>93</v>
      </c>
      <c r="L43" s="95" t="str">
        <f>IF('English-Input'!L43&lt;&gt;"",'English-Input'!L43,"")</f>
        <v/>
      </c>
      <c r="M43" s="96"/>
      <c r="N43" s="93" t="str">
        <f>IF('English-Input'!N43&lt;&gt;"",'English-Input'!N43,"")</f>
        <v/>
      </c>
      <c r="O43" s="86" t="str">
        <f>IF('English-Input'!O43&lt;&gt;"",ROUND('English-Input'!O43*25.4,1),"")</f>
        <v/>
      </c>
      <c r="P43" s="94" t="s">
        <v>93</v>
      </c>
      <c r="Q43" s="95" t="str">
        <f>IF('English-Input'!Q43&lt;&gt;"",'English-Input'!Q43,"")</f>
        <v/>
      </c>
      <c r="R43" s="96"/>
      <c r="S43" s="31"/>
      <c r="T43" s="31"/>
      <c r="U43" s="31"/>
      <c r="V43" s="31"/>
      <c r="W43" s="31"/>
      <c r="X43" s="31"/>
      <c r="Y43" s="35"/>
      <c r="Z43" s="23"/>
    </row>
    <row r="44" spans="1:26" s="36" customFormat="1" ht="12" customHeight="1" thickBot="1" x14ac:dyDescent="0.3">
      <c r="A44" s="24">
        <v>38</v>
      </c>
      <c r="B44" s="100"/>
      <c r="C44" s="101"/>
      <c r="D44" s="101"/>
      <c r="E44" s="102"/>
      <c r="F44" s="34" t="s">
        <v>51</v>
      </c>
      <c r="G44" s="34"/>
      <c r="H44" s="34"/>
      <c r="I44" s="93" t="str">
        <f>IF('English-Input'!I44&lt;&gt;"",'English-Input'!I44,"")</f>
        <v/>
      </c>
      <c r="J44" s="86" t="str">
        <f>IF('English-Input'!J44&lt;&gt;"",ROUND('English-Input'!J44*25.4,1),"")</f>
        <v/>
      </c>
      <c r="K44" s="94" t="s">
        <v>93</v>
      </c>
      <c r="L44" s="95" t="str">
        <f>IF('English-Input'!L44&lt;&gt;"",'English-Input'!L44,"")</f>
        <v/>
      </c>
      <c r="M44" s="96"/>
      <c r="N44" s="93" t="str">
        <f>IF('English-Input'!N44&lt;&gt;"",'English-Input'!N44,"")</f>
        <v/>
      </c>
      <c r="O44" s="86" t="str">
        <f>IF('English-Input'!O44&lt;&gt;"",ROUND('English-Input'!O44*25.4,1),"")</f>
        <v/>
      </c>
      <c r="P44" s="94" t="s">
        <v>93</v>
      </c>
      <c r="Q44" s="95" t="str">
        <f>IF('English-Input'!Q44&lt;&gt;"",'English-Input'!Q44,"")</f>
        <v/>
      </c>
      <c r="R44" s="96"/>
      <c r="S44" s="31"/>
      <c r="T44" s="31"/>
      <c r="U44" s="31"/>
      <c r="V44" s="31"/>
      <c r="W44" s="31"/>
      <c r="X44" s="31"/>
      <c r="Y44" s="35"/>
      <c r="Z44" s="23"/>
    </row>
    <row r="45" spans="1:26" s="36" customFormat="1" ht="12" customHeight="1" thickBot="1" x14ac:dyDescent="0.3">
      <c r="A45" s="24">
        <v>39</v>
      </c>
      <c r="B45" s="110" t="s">
        <v>55</v>
      </c>
      <c r="C45" s="72"/>
      <c r="D45" s="41" t="str">
        <f>IF('English-Input'!D45&lt;&gt;"",'English-Input'!D45:D45,"")</f>
        <v/>
      </c>
      <c r="E45" s="41"/>
      <c r="F45" s="40" t="s">
        <v>56</v>
      </c>
      <c r="G45" s="103" t="str">
        <f>IF('English-Input'!G45&lt;&gt;"",'English-Input'!G45*25.4,"")</f>
        <v/>
      </c>
      <c r="H45" s="103"/>
      <c r="I45" s="71" t="s">
        <v>93</v>
      </c>
      <c r="J45" s="40" t="s">
        <v>57</v>
      </c>
      <c r="K45" s="104" t="str">
        <f>IF('English-Input'!K45&lt;&gt;"",IF('English-Input'!M45="BWG",'English-Input'!K45,'English-Input'!K45*25.4),"")</f>
        <v/>
      </c>
      <c r="L45" s="104"/>
      <c r="M45" s="71" t="str">
        <f>IF('English-Input'!M45="BWG","BWG","mm")</f>
        <v>mm</v>
      </c>
      <c r="N45" s="73" t="s">
        <v>58</v>
      </c>
      <c r="O45" s="73"/>
      <c r="P45" s="73"/>
      <c r="Q45" s="33" t="str">
        <f>IF('English-Input'!Q45&lt;&gt;"",'English-Input'!Q45*25.4,"")</f>
        <v/>
      </c>
      <c r="R45" s="33"/>
      <c r="S45" s="45" t="s">
        <v>93</v>
      </c>
      <c r="T45" s="72" t="s">
        <v>59</v>
      </c>
      <c r="U45" s="32"/>
      <c r="V45" s="105" t="str">
        <f>IF('English-Input'!V45&lt;&gt;"",'English-Input'!V45*25.4,"")</f>
        <v/>
      </c>
      <c r="W45" s="106"/>
      <c r="X45" s="45" t="s">
        <v>93</v>
      </c>
      <c r="Y45" s="107"/>
      <c r="Z45" s="23"/>
    </row>
    <row r="46" spans="1:26" s="36" customFormat="1" ht="12" customHeight="1" thickBot="1" x14ac:dyDescent="0.3">
      <c r="A46" s="24">
        <v>40</v>
      </c>
      <c r="B46" s="37" t="s">
        <v>60</v>
      </c>
      <c r="C46" s="32"/>
      <c r="D46" s="32"/>
      <c r="E46" s="87" t="str">
        <f>IF('English-Input'!E46&lt;&gt;"",'English-Input'!E46,"")</f>
        <v/>
      </c>
      <c r="F46" s="87"/>
      <c r="G46" s="87"/>
      <c r="H46" s="87"/>
      <c r="I46" s="87"/>
      <c r="J46" s="73" t="s">
        <v>62</v>
      </c>
      <c r="K46" s="73"/>
      <c r="L46" s="87" t="str">
        <f>IF('English-Input'!L46&lt;&gt;"",'English-Input'!L46,"")</f>
        <v/>
      </c>
      <c r="M46" s="87"/>
      <c r="N46" s="87"/>
      <c r="O46" s="87"/>
      <c r="P46" s="87"/>
      <c r="Q46" s="87"/>
      <c r="R46" s="87"/>
      <c r="S46" s="87"/>
      <c r="T46" s="32" t="s">
        <v>61</v>
      </c>
      <c r="U46" s="32"/>
      <c r="V46" s="108" t="str">
        <f>IF('English-Input'!V46&lt;&gt;"",'English-Input'!V46,"")</f>
        <v/>
      </c>
      <c r="W46" s="108"/>
      <c r="X46" s="108"/>
      <c r="Y46" s="109"/>
      <c r="Z46" s="23"/>
    </row>
    <row r="47" spans="1:26" s="36" customFormat="1" ht="12" customHeight="1" thickBot="1" x14ac:dyDescent="0.3">
      <c r="A47" s="24">
        <v>41</v>
      </c>
      <c r="B47" s="110" t="s">
        <v>39</v>
      </c>
      <c r="C47" s="72"/>
      <c r="D47" s="87" t="str">
        <f>IF('English-Input'!D47&lt;&gt;"",'English-Input'!D47,"")</f>
        <v/>
      </c>
      <c r="E47" s="87"/>
      <c r="F47" s="87"/>
      <c r="G47" s="87"/>
      <c r="H47" s="87"/>
      <c r="I47" s="87"/>
      <c r="J47" s="40" t="s">
        <v>63</v>
      </c>
      <c r="K47" s="42" t="str">
        <f>IF('English-Input'!K47&lt;&gt;"",'English-Input'!K47*25.4,"")</f>
        <v/>
      </c>
      <c r="L47" s="45" t="s">
        <v>93</v>
      </c>
      <c r="M47" s="40" t="s">
        <v>56</v>
      </c>
      <c r="N47" s="42" t="str">
        <f>IF('English-Input'!N47&lt;&gt;"",'English-Input'!N47*25.4,"")</f>
        <v/>
      </c>
      <c r="O47" s="45" t="s">
        <v>93</v>
      </c>
      <c r="P47" s="73" t="s">
        <v>64</v>
      </c>
      <c r="Q47" s="73"/>
      <c r="R47" s="73"/>
      <c r="S47" s="87" t="str">
        <f>IF('English-Input'!S47&lt;&gt;"",'English-Input'!S47,"")</f>
        <v/>
      </c>
      <c r="T47" s="87"/>
      <c r="U47" s="87"/>
      <c r="V47" s="87"/>
      <c r="W47" s="87"/>
      <c r="X47" s="104" t="str">
        <f>IF('English-Input'!X47&lt;&gt;"",'English-Input'!X47,"")</f>
        <v/>
      </c>
      <c r="Y47" s="131"/>
      <c r="Z47" s="23"/>
    </row>
    <row r="48" spans="1:26" s="36" customFormat="1" ht="12" customHeight="1" thickBot="1" x14ac:dyDescent="0.3">
      <c r="A48" s="24">
        <v>42</v>
      </c>
      <c r="B48" s="37" t="s">
        <v>65</v>
      </c>
      <c r="C48" s="32"/>
      <c r="D48" s="32"/>
      <c r="E48" s="32"/>
      <c r="F48" s="87" t="str">
        <f>IF('English-Input'!F48&lt;&gt;"",'English-Input'!F48,"")</f>
        <v/>
      </c>
      <c r="G48" s="87"/>
      <c r="H48" s="87"/>
      <c r="I48" s="87"/>
      <c r="J48" s="87"/>
      <c r="K48" s="87"/>
      <c r="L48" s="87"/>
      <c r="M48" s="87"/>
      <c r="N48" s="87"/>
      <c r="O48" s="73" t="s">
        <v>66</v>
      </c>
      <c r="P48" s="73"/>
      <c r="Q48" s="73"/>
      <c r="R48" s="73"/>
      <c r="S48" s="87" t="str">
        <f>IF('English-Input'!S48&lt;&gt;"",'English-Input'!S48:S48,"")</f>
        <v/>
      </c>
      <c r="T48" s="87"/>
      <c r="U48" s="87"/>
      <c r="V48" s="87"/>
      <c r="W48" s="87"/>
      <c r="X48" s="87"/>
      <c r="Y48" s="112"/>
      <c r="Z48" s="23"/>
    </row>
    <row r="49" spans="1:26" s="36" customFormat="1" ht="12" customHeight="1" thickBot="1" x14ac:dyDescent="0.3">
      <c r="A49" s="24">
        <v>43</v>
      </c>
      <c r="B49" s="110" t="s">
        <v>67</v>
      </c>
      <c r="C49" s="72"/>
      <c r="D49" s="72"/>
      <c r="E49" s="72"/>
      <c r="F49" s="72"/>
      <c r="G49" s="87" t="str">
        <f>IF('English-Input'!G49&lt;&gt;"",'English-Input'!G49,"")</f>
        <v/>
      </c>
      <c r="H49" s="87"/>
      <c r="I49" s="87"/>
      <c r="J49" s="87"/>
      <c r="K49" s="87"/>
      <c r="L49" s="87"/>
      <c r="M49" s="87"/>
      <c r="N49" s="73" t="s">
        <v>68</v>
      </c>
      <c r="O49" s="73"/>
      <c r="P49" s="73"/>
      <c r="Q49" s="73"/>
      <c r="R49" s="73"/>
      <c r="S49" s="87" t="str">
        <f>IF('English-Input'!S49&lt;&gt;"",'English-Input'!S49,"")</f>
        <v/>
      </c>
      <c r="T49" s="87"/>
      <c r="U49" s="87"/>
      <c r="V49" s="87"/>
      <c r="W49" s="87"/>
      <c r="X49" s="87"/>
      <c r="Y49" s="112"/>
      <c r="Z49" s="23"/>
    </row>
    <row r="50" spans="1:26" s="36" customFormat="1" ht="12" customHeight="1" thickBot="1" x14ac:dyDescent="0.3">
      <c r="A50" s="24">
        <v>44</v>
      </c>
      <c r="B50" s="110" t="s">
        <v>69</v>
      </c>
      <c r="C50" s="72"/>
      <c r="D50" s="72"/>
      <c r="E50" s="72"/>
      <c r="F50" s="87" t="str">
        <f>IF('English-Input'!F50&lt;&gt;"",'English-Input'!F50,"")</f>
        <v/>
      </c>
      <c r="G50" s="87"/>
      <c r="H50" s="87"/>
      <c r="I50" s="87"/>
      <c r="J50" s="87"/>
      <c r="K50" s="87"/>
      <c r="L50" s="87"/>
      <c r="M50" s="87"/>
      <c r="N50" s="73" t="s">
        <v>70</v>
      </c>
      <c r="O50" s="73"/>
      <c r="P50" s="73"/>
      <c r="Q50" s="73"/>
      <c r="R50" s="73"/>
      <c r="S50" s="87" t="str">
        <f>IF('English-Input'!S50&lt;&gt;"",'English-Input'!S50,"")</f>
        <v/>
      </c>
      <c r="T50" s="87"/>
      <c r="U50" s="87"/>
      <c r="V50" s="87"/>
      <c r="W50" s="87"/>
      <c r="X50" s="87"/>
      <c r="Y50" s="112"/>
      <c r="Z50" s="23"/>
    </row>
    <row r="51" spans="1:26" s="36" customFormat="1" ht="12" customHeight="1" thickBot="1" x14ac:dyDescent="0.3">
      <c r="A51" s="24">
        <v>45</v>
      </c>
      <c r="B51" s="110" t="s">
        <v>71</v>
      </c>
      <c r="C51" s="72"/>
      <c r="D51" s="72"/>
      <c r="E51" s="87" t="str">
        <f>IF('English-Input'!E51&lt;&gt;"",'English-Input'!E51,"")</f>
        <v/>
      </c>
      <c r="F51" s="87"/>
      <c r="G51" s="87"/>
      <c r="H51" s="87"/>
      <c r="I51" s="87"/>
      <c r="J51" s="40" t="s">
        <v>9</v>
      </c>
      <c r="K51" s="87" t="str">
        <f>IF('English-Input'!K51&lt;&gt;"",'English-Input'!K51,"")</f>
        <v/>
      </c>
      <c r="L51" s="87"/>
      <c r="M51" s="73" t="s">
        <v>72</v>
      </c>
      <c r="N51" s="73"/>
      <c r="O51" s="125" t="str">
        <f>IF('English-Input'!O51&lt;&gt;"",'English-Input'!O51,"")</f>
        <v/>
      </c>
      <c r="P51" s="34"/>
      <c r="Q51" s="34"/>
      <c r="R51" s="40" t="s">
        <v>73</v>
      </c>
      <c r="S51" s="33" t="str">
        <f>IF('English-Input'!S51&lt;&gt;"",'English-Input'!S51*25.4,"")</f>
        <v/>
      </c>
      <c r="T51" s="33"/>
      <c r="U51" s="71" t="s">
        <v>93</v>
      </c>
      <c r="V51" s="40" t="s">
        <v>74</v>
      </c>
      <c r="W51" s="33" t="str">
        <f>IF('English-Input'!W51&lt;&gt;"",'English-Input'!W51*25.4,"")</f>
        <v/>
      </c>
      <c r="X51" s="33"/>
      <c r="Y51" s="74" t="s">
        <v>93</v>
      </c>
      <c r="Z51" s="23"/>
    </row>
    <row r="52" spans="1:26" s="36" customFormat="1" ht="12" customHeight="1" thickBot="1" x14ac:dyDescent="0.3">
      <c r="A52" s="24">
        <v>46</v>
      </c>
      <c r="B52" s="110" t="s">
        <v>75</v>
      </c>
      <c r="C52" s="72"/>
      <c r="D52" s="72"/>
      <c r="E52" s="87" t="str">
        <f>IF('English-Input'!E52&lt;&gt;"",'English-Input'!E52,"")</f>
        <v/>
      </c>
      <c r="F52" s="87"/>
      <c r="G52" s="87"/>
      <c r="H52" s="87"/>
      <c r="I52" s="87"/>
      <c r="J52" s="87"/>
      <c r="K52" s="87"/>
      <c r="L52" s="87"/>
      <c r="M52" s="87"/>
      <c r="N52" s="73" t="s">
        <v>76</v>
      </c>
      <c r="O52" s="73"/>
      <c r="P52" s="87" t="str">
        <f>IF('English-Input'!P52&lt;&gt;"",'English-Input'!P52,"")</f>
        <v/>
      </c>
      <c r="Q52" s="87"/>
      <c r="R52" s="87"/>
      <c r="S52" s="87"/>
      <c r="T52" s="87"/>
      <c r="U52" s="87"/>
      <c r="V52" s="87"/>
      <c r="W52" s="87"/>
      <c r="X52" s="87"/>
      <c r="Y52" s="112"/>
      <c r="Z52" s="23"/>
    </row>
    <row r="53" spans="1:26" s="36" customFormat="1" ht="12" customHeight="1" thickBot="1" x14ac:dyDescent="0.3">
      <c r="A53" s="24">
        <v>47</v>
      </c>
      <c r="B53" s="110" t="s">
        <v>77</v>
      </c>
      <c r="C53" s="72"/>
      <c r="D53" s="72"/>
      <c r="E53" s="72"/>
      <c r="F53" s="72"/>
      <c r="G53" s="87" t="str">
        <f>IF('English-Input'!G53&lt;&gt;"",'English-Input'!G53,"")</f>
        <v/>
      </c>
      <c r="H53" s="87"/>
      <c r="I53" s="87"/>
      <c r="J53" s="87"/>
      <c r="K53" s="87"/>
      <c r="L53" s="87"/>
      <c r="M53" s="87"/>
      <c r="N53" s="73" t="s">
        <v>78</v>
      </c>
      <c r="O53" s="73"/>
      <c r="P53" s="73"/>
      <c r="Q53" s="73"/>
      <c r="R53" s="73"/>
      <c r="S53" s="87" t="str">
        <f>IF('English-Input'!S53&lt;&gt;"",'English-Input'!S53,"")</f>
        <v/>
      </c>
      <c r="T53" s="87"/>
      <c r="U53" s="87"/>
      <c r="V53" s="87"/>
      <c r="W53" s="87"/>
      <c r="X53" s="87"/>
      <c r="Y53" s="112"/>
      <c r="Z53" s="23"/>
    </row>
    <row r="54" spans="1:26" s="36" customFormat="1" ht="12" customHeight="1" thickBot="1" x14ac:dyDescent="0.3">
      <c r="A54" s="24">
        <v>48</v>
      </c>
      <c r="B54" s="110" t="s">
        <v>79</v>
      </c>
      <c r="C54" s="72"/>
      <c r="D54" s="72"/>
      <c r="E54" s="72"/>
      <c r="F54" s="87" t="str">
        <f>IF('English-Input'!F54&lt;&gt;"",'English-Input'!F54,"")</f>
        <v/>
      </c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73" t="s">
        <v>9</v>
      </c>
      <c r="R54" s="73"/>
      <c r="S54" s="87" t="str">
        <f>IF('English-Input'!S54&lt;&gt;"",'English-Input'!S54,"")</f>
        <v/>
      </c>
      <c r="T54" s="87"/>
      <c r="U54" s="87"/>
      <c r="V54" s="87"/>
      <c r="W54" s="87"/>
      <c r="X54" s="87"/>
      <c r="Y54" s="112"/>
      <c r="Z54" s="23"/>
    </row>
    <row r="55" spans="1:26" s="36" customFormat="1" ht="12" customHeight="1" thickBot="1" x14ac:dyDescent="0.3">
      <c r="A55" s="24">
        <v>49</v>
      </c>
      <c r="B55" s="110" t="s">
        <v>80</v>
      </c>
      <c r="C55" s="72"/>
      <c r="D55" s="72"/>
      <c r="E55" s="73" t="s">
        <v>39</v>
      </c>
      <c r="F55" s="73"/>
      <c r="G55" s="87" t="str">
        <f>IF('English-Input'!G55&lt;&gt;"",'English-Input'!G55,"")</f>
        <v/>
      </c>
      <c r="H55" s="87"/>
      <c r="I55" s="87"/>
      <c r="J55" s="87"/>
      <c r="K55" s="73" t="s">
        <v>81</v>
      </c>
      <c r="L55" s="73"/>
      <c r="M55" s="130" t="str">
        <f>IF('English-Input'!M55&lt;&gt;"",'English-Input'!M55,"")</f>
        <v/>
      </c>
      <c r="N55" s="87"/>
      <c r="O55" s="87"/>
      <c r="P55" s="87"/>
      <c r="Q55" s="34"/>
      <c r="R55" s="73" t="s">
        <v>82</v>
      </c>
      <c r="S55" s="73"/>
      <c r="T55" s="73"/>
      <c r="U55" s="87" t="str">
        <f>IF('English-Input'!U55&lt;&gt;"",'English-Input'!U55,"")</f>
        <v/>
      </c>
      <c r="V55" s="87"/>
      <c r="W55" s="87"/>
      <c r="X55" s="87"/>
      <c r="Y55" s="112"/>
      <c r="Z55" s="23"/>
    </row>
    <row r="56" spans="1:26" s="36" customFormat="1" ht="12" customHeight="1" thickBot="1" x14ac:dyDescent="0.3">
      <c r="A56" s="24">
        <v>50</v>
      </c>
      <c r="B56" s="37" t="s">
        <v>83</v>
      </c>
      <c r="C56" s="32"/>
      <c r="D56" s="32"/>
      <c r="E56" s="32"/>
      <c r="F56" s="32"/>
      <c r="G56" s="70"/>
      <c r="H56" s="73" t="s">
        <v>84</v>
      </c>
      <c r="I56" s="73"/>
      <c r="J56" s="73"/>
      <c r="K56" s="73"/>
      <c r="L56" s="87" t="str">
        <f>IF('English-Input'!L56&lt;&gt;"",'English-Input'!L56,"")</f>
        <v/>
      </c>
      <c r="M56" s="87"/>
      <c r="N56" s="87"/>
      <c r="O56" s="87"/>
      <c r="P56" s="87"/>
      <c r="Q56" s="87"/>
      <c r="R56" s="73" t="s">
        <v>85</v>
      </c>
      <c r="S56" s="73"/>
      <c r="T56" s="73"/>
      <c r="U56" s="87" t="str">
        <f>IF('English-Input'!U56&lt;&gt;"",'English-Input'!U56,"")</f>
        <v/>
      </c>
      <c r="V56" s="87"/>
      <c r="W56" s="87"/>
      <c r="X56" s="87"/>
      <c r="Y56" s="112"/>
      <c r="Z56" s="23"/>
    </row>
    <row r="57" spans="1:26" s="36" customFormat="1" ht="12" customHeight="1" thickBot="1" x14ac:dyDescent="0.3">
      <c r="A57" s="24">
        <v>51</v>
      </c>
      <c r="B57" s="37" t="s">
        <v>86</v>
      </c>
      <c r="C57" s="32"/>
      <c r="D57" s="87" t="str">
        <f>IF('English-Input'!D57&lt;&gt;"",'English-Input'!D57,"")</f>
        <v/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112"/>
      <c r="Z57" s="23"/>
    </row>
    <row r="58" spans="1:26" s="36" customFormat="1" ht="12" customHeight="1" thickBot="1" x14ac:dyDescent="0.3">
      <c r="A58" s="24">
        <v>52</v>
      </c>
      <c r="B58" s="113" t="str">
        <f>IF('English-Input'!B58&lt;&gt;"",'English-Input'!B58,"")</f>
        <v/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112"/>
      <c r="Z58" s="23"/>
    </row>
    <row r="59" spans="1:26" s="75" customFormat="1" ht="12" customHeight="1" thickBot="1" x14ac:dyDescent="0.3">
      <c r="A59" s="24">
        <v>53</v>
      </c>
      <c r="B59" s="114" t="str">
        <f>IF('English-Input'!B59&lt;&gt;"",'English-Input'!B59,"")</f>
        <v/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6"/>
      <c r="Z59" s="23"/>
    </row>
    <row r="60" spans="1:26" ht="12" x14ac:dyDescent="0.25"/>
  </sheetData>
  <sheetProtection password="EB9C" sheet="1" objects="1" scenarios="1"/>
  <mergeCells count="241">
    <mergeCell ref="P52:Y52"/>
    <mergeCell ref="B54:E54"/>
    <mergeCell ref="R55:T55"/>
    <mergeCell ref="U56:Y56"/>
    <mergeCell ref="B55:D55"/>
    <mergeCell ref="R56:T56"/>
    <mergeCell ref="B53:F53"/>
    <mergeCell ref="N53:R53"/>
    <mergeCell ref="G53:M53"/>
    <mergeCell ref="B52:D52"/>
    <mergeCell ref="B51:D51"/>
    <mergeCell ref="B50:E50"/>
    <mergeCell ref="B49:F49"/>
    <mergeCell ref="G49:M49"/>
    <mergeCell ref="E51:I51"/>
    <mergeCell ref="E52:M52"/>
    <mergeCell ref="M51:N51"/>
    <mergeCell ref="N52:O52"/>
    <mergeCell ref="Q44:R44"/>
    <mergeCell ref="I37:M37"/>
    <mergeCell ref="N37:R37"/>
    <mergeCell ref="L38:M38"/>
    <mergeCell ref="N38:O38"/>
    <mergeCell ref="L39:M39"/>
    <mergeCell ref="N39:O39"/>
    <mergeCell ref="I40:M40"/>
    <mergeCell ref="N40:R40"/>
    <mergeCell ref="K45:L45"/>
    <mergeCell ref="G45:H45"/>
    <mergeCell ref="E12:I12"/>
    <mergeCell ref="U12:X12"/>
    <mergeCell ref="O12:Q12"/>
    <mergeCell ref="N32:P32"/>
    <mergeCell ref="Q32:S32"/>
    <mergeCell ref="T32:V32"/>
    <mergeCell ref="W32:Y32"/>
    <mergeCell ref="B59:Y59"/>
    <mergeCell ref="V46:Y46"/>
    <mergeCell ref="B57:C57"/>
    <mergeCell ref="D57:Y57"/>
    <mergeCell ref="B58:Y58"/>
    <mergeCell ref="B56:F56"/>
    <mergeCell ref="H56:K56"/>
    <mergeCell ref="L56:Q56"/>
    <mergeCell ref="L46:S46"/>
    <mergeCell ref="F54:P54"/>
    <mergeCell ref="Q54:R54"/>
    <mergeCell ref="S54:Y54"/>
    <mergeCell ref="E55:F55"/>
    <mergeCell ref="G55:J55"/>
    <mergeCell ref="K55:L55"/>
    <mergeCell ref="M55:P55"/>
    <mergeCell ref="U55:Y55"/>
    <mergeCell ref="S53:Y53"/>
    <mergeCell ref="W51:X51"/>
    <mergeCell ref="S51:T51"/>
    <mergeCell ref="K51:L51"/>
    <mergeCell ref="D47:I47"/>
    <mergeCell ref="B47:C47"/>
    <mergeCell ref="S48:Y48"/>
    <mergeCell ref="S49:Y49"/>
    <mergeCell ref="S50:Y50"/>
    <mergeCell ref="X47:Y47"/>
    <mergeCell ref="S47:W47"/>
    <mergeCell ref="N49:R49"/>
    <mergeCell ref="N50:R50"/>
    <mergeCell ref="F50:M50"/>
    <mergeCell ref="B48:E48"/>
    <mergeCell ref="F48:N48"/>
    <mergeCell ref="O48:R48"/>
    <mergeCell ref="P47:R47"/>
    <mergeCell ref="V45:W45"/>
    <mergeCell ref="B46:D46"/>
    <mergeCell ref="E46:I46"/>
    <mergeCell ref="T46:U46"/>
    <mergeCell ref="D45:E45"/>
    <mergeCell ref="Q45:R45"/>
    <mergeCell ref="T45:U45"/>
    <mergeCell ref="N45:P45"/>
    <mergeCell ref="I41:M41"/>
    <mergeCell ref="N41:R41"/>
    <mergeCell ref="B42:E44"/>
    <mergeCell ref="L42:M42"/>
    <mergeCell ref="Q42:R42"/>
    <mergeCell ref="L43:M43"/>
    <mergeCell ref="B41:G41"/>
    <mergeCell ref="T34:V34"/>
    <mergeCell ref="J34:M34"/>
    <mergeCell ref="N34:S34"/>
    <mergeCell ref="J35:M35"/>
    <mergeCell ref="N35:S35"/>
    <mergeCell ref="T35:Y35"/>
    <mergeCell ref="Q38:R38"/>
    <mergeCell ref="I39:J39"/>
    <mergeCell ref="Q39:R39"/>
    <mergeCell ref="O7:R7"/>
    <mergeCell ref="O9:R9"/>
    <mergeCell ref="O10:R10"/>
    <mergeCell ref="E8:N8"/>
    <mergeCell ref="B39:G39"/>
    <mergeCell ref="B38:G38"/>
    <mergeCell ref="B37:H37"/>
    <mergeCell ref="B36:R36"/>
    <mergeCell ref="S36:Y36"/>
    <mergeCell ref="S37:Y44"/>
    <mergeCell ref="I38:J38"/>
    <mergeCell ref="S7:Y7"/>
    <mergeCell ref="S9:Y9"/>
    <mergeCell ref="S10:Y10"/>
    <mergeCell ref="B8:D8"/>
    <mergeCell ref="B12:D12"/>
    <mergeCell ref="B40:H40"/>
    <mergeCell ref="W34:X34"/>
    <mergeCell ref="B35:I35"/>
    <mergeCell ref="B34:I34"/>
    <mergeCell ref="B33:I33"/>
    <mergeCell ref="J33:M33"/>
    <mergeCell ref="N33:S33"/>
    <mergeCell ref="T33:Y33"/>
    <mergeCell ref="B32:I32"/>
    <mergeCell ref="J32:M32"/>
    <mergeCell ref="B31:I31"/>
    <mergeCell ref="J31:M31"/>
    <mergeCell ref="N31:S31"/>
    <mergeCell ref="T31:Y31"/>
    <mergeCell ref="Q43:R43"/>
    <mergeCell ref="L44:M44"/>
    <mergeCell ref="T29:V29"/>
    <mergeCell ref="W29:Y29"/>
    <mergeCell ref="B30:I30"/>
    <mergeCell ref="J30:M30"/>
    <mergeCell ref="N30:S30"/>
    <mergeCell ref="T30:Y30"/>
    <mergeCell ref="B29:I29"/>
    <mergeCell ref="J29:M29"/>
    <mergeCell ref="N29:P29"/>
    <mergeCell ref="Q29:S29"/>
    <mergeCell ref="T27:V27"/>
    <mergeCell ref="W27:Y27"/>
    <mergeCell ref="B28:I28"/>
    <mergeCell ref="J28:M28"/>
    <mergeCell ref="N28:P28"/>
    <mergeCell ref="Q28:S28"/>
    <mergeCell ref="T28:V28"/>
    <mergeCell ref="W28:Y28"/>
    <mergeCell ref="B27:I27"/>
    <mergeCell ref="J27:M27"/>
    <mergeCell ref="N27:P27"/>
    <mergeCell ref="Q27:S27"/>
    <mergeCell ref="T25:V25"/>
    <mergeCell ref="W25:Y25"/>
    <mergeCell ref="B26:I26"/>
    <mergeCell ref="J26:M26"/>
    <mergeCell ref="N26:P26"/>
    <mergeCell ref="Q26:S26"/>
    <mergeCell ref="T26:V26"/>
    <mergeCell ref="W26:Y26"/>
    <mergeCell ref="B25:I25"/>
    <mergeCell ref="J25:M25"/>
    <mergeCell ref="N25:P25"/>
    <mergeCell ref="Q25:S25"/>
    <mergeCell ref="T23:V23"/>
    <mergeCell ref="W23:Y23"/>
    <mergeCell ref="B24:I24"/>
    <mergeCell ref="J24:M24"/>
    <mergeCell ref="N24:P24"/>
    <mergeCell ref="Q24:S24"/>
    <mergeCell ref="T24:V24"/>
    <mergeCell ref="W24:Y24"/>
    <mergeCell ref="B23:I23"/>
    <mergeCell ref="J23:M23"/>
    <mergeCell ref="N23:P23"/>
    <mergeCell ref="Q23:S23"/>
    <mergeCell ref="T21:V21"/>
    <mergeCell ref="W21:Y21"/>
    <mergeCell ref="B22:I22"/>
    <mergeCell ref="J22:M22"/>
    <mergeCell ref="N22:P22"/>
    <mergeCell ref="Q22:S22"/>
    <mergeCell ref="T22:V22"/>
    <mergeCell ref="W22:Y22"/>
    <mergeCell ref="C21:I21"/>
    <mergeCell ref="J21:M21"/>
    <mergeCell ref="N21:P21"/>
    <mergeCell ref="Q21:S21"/>
    <mergeCell ref="T19:V19"/>
    <mergeCell ref="W19:Y19"/>
    <mergeCell ref="C20:I20"/>
    <mergeCell ref="J20:M20"/>
    <mergeCell ref="N20:P20"/>
    <mergeCell ref="Q20:S20"/>
    <mergeCell ref="T20:V20"/>
    <mergeCell ref="W20:Y20"/>
    <mergeCell ref="C19:I19"/>
    <mergeCell ref="J19:M19"/>
    <mergeCell ref="N19:P19"/>
    <mergeCell ref="Q19:S19"/>
    <mergeCell ref="T17:V17"/>
    <mergeCell ref="W17:Y17"/>
    <mergeCell ref="C18:I18"/>
    <mergeCell ref="J18:M18"/>
    <mergeCell ref="N18:P18"/>
    <mergeCell ref="Q18:S18"/>
    <mergeCell ref="T18:V18"/>
    <mergeCell ref="W18:Y18"/>
    <mergeCell ref="C17:I17"/>
    <mergeCell ref="J17:M17"/>
    <mergeCell ref="N17:P17"/>
    <mergeCell ref="Q17:S17"/>
    <mergeCell ref="B16:I16"/>
    <mergeCell ref="J16:M16"/>
    <mergeCell ref="N16:S16"/>
    <mergeCell ref="T16:Y16"/>
    <mergeCell ref="B15:I15"/>
    <mergeCell ref="J15:M15"/>
    <mergeCell ref="N15:S15"/>
    <mergeCell ref="T15:Y15"/>
    <mergeCell ref="B13:Y13"/>
    <mergeCell ref="B14:I14"/>
    <mergeCell ref="J14:M14"/>
    <mergeCell ref="O14:R14"/>
    <mergeCell ref="U14:X14"/>
    <mergeCell ref="N1:Y1"/>
    <mergeCell ref="N2:Y2"/>
    <mergeCell ref="N3:Y3"/>
    <mergeCell ref="N4:Y5"/>
    <mergeCell ref="O11:R11"/>
    <mergeCell ref="C11:F11"/>
    <mergeCell ref="G11:H11"/>
    <mergeCell ref="I11:K11"/>
    <mergeCell ref="B45:C45"/>
    <mergeCell ref="J46:K46"/>
    <mergeCell ref="B10:E10"/>
    <mergeCell ref="F10:N10"/>
    <mergeCell ref="B9:E9"/>
    <mergeCell ref="F9:N9"/>
    <mergeCell ref="O8:R8"/>
    <mergeCell ref="S8:V8"/>
    <mergeCell ref="X8:Y8"/>
    <mergeCell ref="B7:D7"/>
    <mergeCell ref="E7:N7"/>
  </mergeCells>
  <phoneticPr fontId="1" type="noConversion"/>
  <pageMargins left="0.75" right="0.75" top="1" bottom="1" header="0.5" footer="0.5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English-Input</vt:lpstr>
      <vt:lpstr>Metric-Converted</vt:lpstr>
      <vt:lpstr>'English-Input'!Print_Area</vt:lpstr>
      <vt:lpstr>'Metric-Converted'!Print_Area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Evans</dc:creator>
  <cp:lastModifiedBy>Matthew Utecht</cp:lastModifiedBy>
  <cp:lastPrinted>2009-02-23T01:05:06Z</cp:lastPrinted>
  <dcterms:created xsi:type="dcterms:W3CDTF">2006-01-10T01:15:15Z</dcterms:created>
  <dcterms:modified xsi:type="dcterms:W3CDTF">2013-04-30T01:37:41Z</dcterms:modified>
</cp:coreProperties>
</file>