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B9C" lockStructure="1"/>
  <bookViews>
    <workbookView xWindow="0" yWindow="552" windowWidth="22980" windowHeight="9048"/>
  </bookViews>
  <sheets>
    <sheet name="Instructions" sheetId="5" r:id="rId1"/>
    <sheet name="Electric Heater" sheetId="2" r:id="rId2"/>
    <sheet name="Area Classification - NA" sheetId="4" r:id="rId3"/>
    <sheet name="NEMA" sheetId="3" r:id="rId4"/>
    <sheet name="Feed" sheetId="1" state="hidden" r:id="rId5"/>
  </sheets>
  <definedNames>
    <definedName name="_xlnm.Print_Area" localSheetId="1">'Electric Heater'!$A$1:$Q$100</definedName>
    <definedName name="_xlnm.Print_Area" localSheetId="0">Instructions!$A$1:$P$29</definedName>
    <definedName name="_xlnm.Print_Titles" localSheetId="2">'Area Classification - NA'!$1:$5</definedName>
    <definedName name="_xlnm.Print_Titles" localSheetId="1">'Electric Heater'!$1:$4</definedName>
  </definedNames>
  <calcPr calcId="145621"/>
</workbook>
</file>

<file path=xl/calcChain.xml><?xml version="1.0" encoding="utf-8"?>
<calcChain xmlns="http://schemas.openxmlformats.org/spreadsheetml/2006/main">
  <c r="F82" i="2" l="1"/>
  <c r="P69" i="2"/>
  <c r="P67" i="2"/>
  <c r="P66" i="2"/>
  <c r="P63" i="2"/>
  <c r="P62" i="2"/>
  <c r="P60" i="2"/>
  <c r="P59" i="2"/>
  <c r="P56" i="2"/>
  <c r="P45" i="2" l="1"/>
  <c r="N10" i="2" l="1"/>
  <c r="P9" i="2"/>
  <c r="P10" i="2"/>
  <c r="B118" i="1" l="1"/>
  <c r="B117" i="1"/>
  <c r="B116" i="1"/>
  <c r="B115" i="1"/>
  <c r="B114" i="1"/>
  <c r="B113" i="1"/>
  <c r="B112" i="1"/>
  <c r="B111" i="1"/>
  <c r="B110" i="1"/>
  <c r="B107" i="1"/>
  <c r="B106" i="1"/>
  <c r="B105" i="1"/>
  <c r="B104" i="1"/>
  <c r="B103" i="1"/>
  <c r="B102" i="1"/>
  <c r="B101" i="1"/>
  <c r="B100" i="1"/>
  <c r="B99" i="1"/>
  <c r="B98" i="1"/>
  <c r="B97" i="1"/>
  <c r="B94" i="1"/>
  <c r="B93" i="1"/>
  <c r="B92" i="1"/>
  <c r="B91" i="1"/>
  <c r="B90" i="1"/>
  <c r="B89" i="1"/>
  <c r="B87" i="1"/>
  <c r="B86" i="1"/>
  <c r="B85" i="1"/>
  <c r="B84" i="1"/>
  <c r="B83" i="1"/>
  <c r="B82" i="1"/>
  <c r="B77" i="1"/>
  <c r="B76" i="1"/>
  <c r="B74" i="1"/>
  <c r="B71" i="1"/>
  <c r="B70" i="1"/>
  <c r="B68" i="1"/>
  <c r="B65" i="1"/>
  <c r="B64" i="1"/>
  <c r="B66" i="1"/>
  <c r="B67" i="1"/>
  <c r="B69" i="1"/>
  <c r="B72" i="1"/>
  <c r="B73" i="1"/>
  <c r="B75" i="1"/>
  <c r="B78" i="1"/>
  <c r="B79" i="1"/>
  <c r="B56" i="1"/>
  <c r="B57" i="1"/>
  <c r="B58" i="1"/>
  <c r="B59" i="1"/>
  <c r="B60" i="1"/>
  <c r="B61" i="1"/>
  <c r="B62" i="1"/>
  <c r="B63" i="1"/>
  <c r="B55" i="1"/>
  <c r="B47" i="1"/>
  <c r="B46" i="1"/>
  <c r="B52" i="1"/>
  <c r="B51" i="1"/>
  <c r="B50" i="1"/>
  <c r="B49" i="1"/>
  <c r="B48" i="1"/>
  <c r="B45" i="1"/>
  <c r="B44" i="1"/>
  <c r="B43" i="1"/>
  <c r="B42" i="1"/>
  <c r="B41" i="1"/>
  <c r="B40" i="1"/>
  <c r="B39" i="1"/>
  <c r="B38" i="1"/>
  <c r="B37" i="1"/>
  <c r="B36" i="1"/>
  <c r="B31" i="1"/>
  <c r="B29" i="1"/>
  <c r="B27" i="1"/>
  <c r="B25" i="1"/>
  <c r="B23" i="1"/>
  <c r="B33" i="1"/>
  <c r="B32" i="1"/>
  <c r="B30" i="1"/>
  <c r="B28" i="1"/>
  <c r="B26" i="1"/>
  <c r="B24" i="1"/>
  <c r="B22" i="1"/>
  <c r="B19" i="1"/>
  <c r="B18" i="1"/>
  <c r="B17" i="1"/>
  <c r="B16" i="1"/>
  <c r="B15" i="1"/>
  <c r="B14" i="1"/>
  <c r="B13" i="1"/>
  <c r="B10" i="1"/>
  <c r="B9" i="1"/>
  <c r="B8" i="1"/>
  <c r="B7" i="1"/>
  <c r="B6" i="1"/>
  <c r="B5" i="1"/>
  <c r="B4" i="1"/>
  <c r="B3" i="1"/>
  <c r="B2" i="1"/>
  <c r="J29" i="2" l="1"/>
  <c r="T27" i="2"/>
  <c r="T26" i="2"/>
  <c r="U26" i="2" s="1"/>
  <c r="O1" i="5" l="1"/>
  <c r="N39" i="2" l="1"/>
  <c r="B88" i="1" s="1"/>
  <c r="P39" i="2" l="1"/>
  <c r="P28" i="2"/>
  <c r="O28" i="2"/>
  <c r="M28" i="2"/>
  <c r="L28" i="2"/>
  <c r="J28" i="2"/>
  <c r="I28" i="2"/>
  <c r="F28" i="2"/>
  <c r="E28" i="2"/>
  <c r="H28" i="2"/>
  <c r="G28" i="2"/>
  <c r="P27" i="2"/>
  <c r="M27" i="2"/>
  <c r="J27" i="2"/>
  <c r="F27" i="2"/>
  <c r="U27" i="2" s="1"/>
  <c r="H27" i="2"/>
  <c r="N88" i="2" l="1"/>
  <c r="B119" i="1" s="1"/>
  <c r="N89" i="2" l="1"/>
</calcChain>
</file>

<file path=xl/sharedStrings.xml><?xml version="1.0" encoding="utf-8"?>
<sst xmlns="http://schemas.openxmlformats.org/spreadsheetml/2006/main" count="725" uniqueCount="501">
  <si>
    <t>F</t>
  </si>
  <si>
    <t>lb/hr</t>
  </si>
  <si>
    <t>psia</t>
  </si>
  <si>
    <t>psi</t>
  </si>
  <si>
    <t>Required Extra Duty</t>
  </si>
  <si>
    <t>Fluid Properties</t>
  </si>
  <si>
    <t>Density</t>
  </si>
  <si>
    <t>kg/m^3</t>
  </si>
  <si>
    <t>BTU/lb*F</t>
  </si>
  <si>
    <t>BTU/hr*ft*F</t>
  </si>
  <si>
    <t>Viscosity</t>
  </si>
  <si>
    <t>cP</t>
  </si>
  <si>
    <t xml:space="preserve">Phase  </t>
  </si>
  <si>
    <t>Liquid</t>
  </si>
  <si>
    <t>BTU/lb</t>
  </si>
  <si>
    <t>Override Duty</t>
  </si>
  <si>
    <t>kW</t>
  </si>
  <si>
    <t>Heater Type</t>
  </si>
  <si>
    <t>Flange Rating</t>
  </si>
  <si>
    <t>ANSI</t>
  </si>
  <si>
    <t>ASME Code</t>
  </si>
  <si>
    <t>ASME Section VIII</t>
  </si>
  <si>
    <t>Design Temp</t>
  </si>
  <si>
    <t>/</t>
  </si>
  <si>
    <t>Design Pressure</t>
  </si>
  <si>
    <t>Heater Voltage</t>
  </si>
  <si>
    <t>Heater Phase</t>
  </si>
  <si>
    <t>Heater Frequency</t>
  </si>
  <si>
    <t>Controls Voltage</t>
  </si>
  <si>
    <t>Controls Phase</t>
  </si>
  <si>
    <t>Controls Frequency</t>
  </si>
  <si>
    <t>Control Type</t>
  </si>
  <si>
    <t>On / Off</t>
  </si>
  <si>
    <t>Temp Control</t>
  </si>
  <si>
    <t>Cold Length</t>
  </si>
  <si>
    <t>Sheath Thermocouple</t>
  </si>
  <si>
    <t>Yes</t>
  </si>
  <si>
    <t>Heater Area Classification</t>
  </si>
  <si>
    <t>Heater Enclosure</t>
  </si>
  <si>
    <t>NEMA 4/7</t>
  </si>
  <si>
    <t>Controls Enclosure</t>
  </si>
  <si>
    <t>Enclosure Purge Type</t>
  </si>
  <si>
    <t>Flange Material</t>
  </si>
  <si>
    <t>ksi</t>
  </si>
  <si>
    <t>Sheath Material</t>
  </si>
  <si>
    <t>Vessel</t>
  </si>
  <si>
    <t>in</t>
  </si>
  <si>
    <t>Lookup Data</t>
  </si>
  <si>
    <t>Pipe Sizes</t>
  </si>
  <si>
    <t>OD</t>
  </si>
  <si>
    <t>Max Elements No Standoff</t>
  </si>
  <si>
    <t>Max Elements With Standoff</t>
  </si>
  <si>
    <t>Pipe Schedules</t>
  </si>
  <si>
    <t>Connections</t>
  </si>
  <si>
    <t>Yes/No</t>
  </si>
  <si>
    <t>FREQ</t>
  </si>
  <si>
    <t>Phase</t>
  </si>
  <si>
    <t>Voltage</t>
  </si>
  <si>
    <t>Salesman</t>
  </si>
  <si>
    <t>Area Classification</t>
  </si>
  <si>
    <t>Area Group</t>
  </si>
  <si>
    <t>Enclosures</t>
  </si>
  <si>
    <t>Purge</t>
  </si>
  <si>
    <t>Code</t>
  </si>
  <si>
    <t>TubeDiam</t>
  </si>
  <si>
    <t>Temp Types</t>
  </si>
  <si>
    <t>MassFlowTypes</t>
  </si>
  <si>
    <t>GaugePressure</t>
  </si>
  <si>
    <t>Pressure</t>
  </si>
  <si>
    <t>SpecHeat</t>
  </si>
  <si>
    <t>ThermCond</t>
  </si>
  <si>
    <t>LatHeat</t>
  </si>
  <si>
    <t>HeatTransfer</t>
  </si>
  <si>
    <t>On/Off</t>
  </si>
  <si>
    <t>ANSI 150#</t>
  </si>
  <si>
    <t>No</t>
  </si>
  <si>
    <t>None</t>
  </si>
  <si>
    <t>Customer</t>
  </si>
  <si>
    <t>Bryan Evans</t>
  </si>
  <si>
    <t>Class I, Div 1</t>
  </si>
  <si>
    <t>A</t>
  </si>
  <si>
    <t>psig</t>
  </si>
  <si>
    <t>lb/ft^3</t>
  </si>
  <si>
    <t>BTU/hr</t>
  </si>
  <si>
    <t>Staged</t>
  </si>
  <si>
    <t>ANSI 300#</t>
  </si>
  <si>
    <t>Matthew Utecht</t>
  </si>
  <si>
    <t>Class I, Div 2</t>
  </si>
  <si>
    <t>B</t>
  </si>
  <si>
    <t>NEMA 4X/7</t>
  </si>
  <si>
    <t>Z-Purge</t>
  </si>
  <si>
    <t>Gas</t>
  </si>
  <si>
    <t>C</t>
  </si>
  <si>
    <t>lb/min</t>
  </si>
  <si>
    <t>Pa</t>
  </si>
  <si>
    <t>lb/in^3</t>
  </si>
  <si>
    <t>kJ/kg*C</t>
  </si>
  <si>
    <t>W/m*C</t>
  </si>
  <si>
    <t>Pa*s</t>
  </si>
  <si>
    <t>kcal/kg</t>
  </si>
  <si>
    <t>SCR</t>
  </si>
  <si>
    <t>ANSI 600#</t>
  </si>
  <si>
    <t>Class II, Div 1</t>
  </si>
  <si>
    <t xml:space="preserve">NEMA 4X </t>
  </si>
  <si>
    <t>X-Purge</t>
  </si>
  <si>
    <t>K</t>
  </si>
  <si>
    <t>lb/sec</t>
  </si>
  <si>
    <t>kPa</t>
  </si>
  <si>
    <t>kcal/kg*C</t>
  </si>
  <si>
    <t>cal/s*cm*C</t>
  </si>
  <si>
    <t>lb/hr*ft</t>
  </si>
  <si>
    <t>kcal/hr</t>
  </si>
  <si>
    <t>ANSI 900#</t>
  </si>
  <si>
    <t>Class II, Div 2</t>
  </si>
  <si>
    <t>D</t>
  </si>
  <si>
    <t>NEMA 4</t>
  </si>
  <si>
    <t>R</t>
  </si>
  <si>
    <t>kg/hr</t>
  </si>
  <si>
    <t>ftH2O</t>
  </si>
  <si>
    <t>g/cm^3</t>
  </si>
  <si>
    <t>BTU/hr*ft^2*F/in</t>
  </si>
  <si>
    <t>kg/hr*m</t>
  </si>
  <si>
    <t>hp</t>
  </si>
  <si>
    <t>ANSI 1500#</t>
  </si>
  <si>
    <t>Class III, Div 1</t>
  </si>
  <si>
    <t>E</t>
  </si>
  <si>
    <t>NEMA 7</t>
  </si>
  <si>
    <t>kg/min</t>
  </si>
  <si>
    <t>inH2O</t>
  </si>
  <si>
    <t>kcal/hr*m*C</t>
  </si>
  <si>
    <t>lb/s*ft</t>
  </si>
  <si>
    <t>ANSI 2500#</t>
  </si>
  <si>
    <t>Class III, Div 2</t>
  </si>
  <si>
    <t>NEMA 1</t>
  </si>
  <si>
    <t>kg/sec</t>
  </si>
  <si>
    <t>inHg</t>
  </si>
  <si>
    <t>lbf*s/ft^2</t>
  </si>
  <si>
    <t>ANSI 150# RTJ</t>
  </si>
  <si>
    <t>Non-Classified</t>
  </si>
  <si>
    <t>G</t>
  </si>
  <si>
    <t>NEMA 2</t>
  </si>
  <si>
    <t>kg/cm^2</t>
  </si>
  <si>
    <t>ANSI 300# RTJ</t>
  </si>
  <si>
    <t>NEMA 12</t>
  </si>
  <si>
    <t>bar</t>
  </si>
  <si>
    <t>ANSI 600# RTJ</t>
  </si>
  <si>
    <t>ANSI 900# RTJ</t>
  </si>
  <si>
    <t>ANSI 1500# RTJ</t>
  </si>
  <si>
    <t>ANSI 2500# RTJ</t>
  </si>
  <si>
    <t>Female NPT</t>
  </si>
  <si>
    <t>Male NPT</t>
  </si>
  <si>
    <t>Electric Heater - Data Questionnaire</t>
  </si>
  <si>
    <t>System Properties</t>
  </si>
  <si>
    <t>Pipe Schedule, Sch.</t>
  </si>
  <si>
    <t>%</t>
  </si>
  <si>
    <t xml:space="preserve">5s </t>
  </si>
  <si>
    <t>Standoff?</t>
  </si>
  <si>
    <t xml:space="preserve">10s </t>
  </si>
  <si>
    <t>Number of Active Elements</t>
  </si>
  <si>
    <t>-</t>
  </si>
  <si>
    <t>Number of Spare Elements</t>
  </si>
  <si>
    <t>Number of Total Elements, N</t>
  </si>
  <si>
    <t>ft</t>
  </si>
  <si>
    <t xml:space="preserve">40s &amp; Std </t>
  </si>
  <si>
    <t>watt/in²</t>
  </si>
  <si>
    <t>T3</t>
  </si>
  <si>
    <t>Class I</t>
  </si>
  <si>
    <t xml:space="preserve">80s &amp; E.H. </t>
  </si>
  <si>
    <t>Class II</t>
  </si>
  <si>
    <t>Process Information</t>
  </si>
  <si>
    <t>Class III</t>
  </si>
  <si>
    <r>
      <t>Inlet Temp, T</t>
    </r>
    <r>
      <rPr>
        <vertAlign val="subscript"/>
        <sz val="9"/>
        <rFont val="Calibri"/>
        <family val="2"/>
        <scheme val="minor"/>
      </rPr>
      <t>I</t>
    </r>
    <r>
      <rPr>
        <sz val="9"/>
        <rFont val="Calibri"/>
        <family val="2"/>
        <scheme val="minor"/>
      </rPr>
      <t xml:space="preserve"> </t>
    </r>
  </si>
  <si>
    <r>
      <t>Outlet Temp, T</t>
    </r>
    <r>
      <rPr>
        <vertAlign val="subscript"/>
        <sz val="9"/>
        <rFont val="Calibri"/>
        <family val="2"/>
        <scheme val="minor"/>
      </rPr>
      <t>O</t>
    </r>
    <r>
      <rPr>
        <sz val="9"/>
        <rFont val="Calibri"/>
        <family val="2"/>
        <scheme val="minor"/>
      </rPr>
      <t xml:space="preserve"> </t>
    </r>
  </si>
  <si>
    <t>Div 1</t>
  </si>
  <si>
    <t>Div 2</t>
  </si>
  <si>
    <t>Inlet Pressure, P</t>
  </si>
  <si>
    <t>Dbl. E.H.</t>
  </si>
  <si>
    <t>Allowable Pressure Drop, dP</t>
  </si>
  <si>
    <t>Time to Heat</t>
  </si>
  <si>
    <t>hr</t>
  </si>
  <si>
    <t>Density, ρ</t>
  </si>
  <si>
    <t>Temperature, T</t>
  </si>
  <si>
    <t>Specific Heat, Cp</t>
  </si>
  <si>
    <t>Thermal Conductivity, k</t>
  </si>
  <si>
    <t>Data Point 1</t>
  </si>
  <si>
    <t>Data Point 2</t>
  </si>
  <si>
    <t>Average</t>
  </si>
  <si>
    <t>Capacity</t>
  </si>
  <si>
    <t>ft3</t>
  </si>
  <si>
    <t>Project Information</t>
  </si>
  <si>
    <t>Design</t>
  </si>
  <si>
    <t>End User:</t>
  </si>
  <si>
    <t>Location:</t>
  </si>
  <si>
    <t>Bath / Natural Convection</t>
  </si>
  <si>
    <t>Service:</t>
  </si>
  <si>
    <t>Controls</t>
  </si>
  <si>
    <t>V</t>
  </si>
  <si>
    <t>Inlet Flange Size</t>
  </si>
  <si>
    <t>Inlet Flange Rating</t>
  </si>
  <si>
    <t>Hz</t>
  </si>
  <si>
    <t>Outlet Flange Size</t>
  </si>
  <si>
    <t>Outlet Flange Rating</t>
  </si>
  <si>
    <t>Intermediate Size</t>
  </si>
  <si>
    <t>Intermediate Flng. Rtg</t>
  </si>
  <si>
    <t>Shell Corrosion Allow</t>
  </si>
  <si>
    <t>Shell Material</t>
  </si>
  <si>
    <t>Ambient Temp. Min.</t>
  </si>
  <si>
    <t>Thermocouple Qty.</t>
  </si>
  <si>
    <t>Type</t>
  </si>
  <si>
    <t>Ambient Temp. Max.</t>
  </si>
  <si>
    <t>Sch.</t>
  </si>
  <si>
    <t>Shell Thickness</t>
  </si>
  <si>
    <t>Insulation Thickness</t>
  </si>
  <si>
    <t>Insulation Type</t>
  </si>
  <si>
    <t>Shell Volume</t>
  </si>
  <si>
    <t>Required Element Tolerance</t>
  </si>
  <si>
    <r>
      <t>Max Sheath Temp ,T</t>
    </r>
    <r>
      <rPr>
        <vertAlign val="subscript"/>
        <sz val="9"/>
        <rFont val="Calibri"/>
        <family val="2"/>
        <scheme val="minor"/>
      </rPr>
      <t>S</t>
    </r>
    <r>
      <rPr>
        <sz val="9"/>
        <rFont val="Calibri"/>
        <family val="2"/>
        <scheme val="minor"/>
      </rPr>
      <t xml:space="preserve"> </t>
    </r>
  </si>
  <si>
    <t>Flow Rate - Mass</t>
  </si>
  <si>
    <t>Inquiring Customer:</t>
  </si>
  <si>
    <t>RFQ #:</t>
  </si>
  <si>
    <t>Thermal Expansion Coef., β</t>
  </si>
  <si>
    <t>Units in Series</t>
  </si>
  <si>
    <t>Number of Passes</t>
  </si>
  <si>
    <t>Units in Parallel</t>
  </si>
  <si>
    <t>Temperature, T1</t>
  </si>
  <si>
    <t>Temperature, T2</t>
  </si>
  <si>
    <t>Density, ρ1</t>
  </si>
  <si>
    <t>Density, ρ2</t>
  </si>
  <si>
    <t>Specific Heat, Cp1</t>
  </si>
  <si>
    <t>Specific Heat, Cp2</t>
  </si>
  <si>
    <t>Thermal Conductivity, k1</t>
  </si>
  <si>
    <t>Thermal Conductivity, k2</t>
  </si>
  <si>
    <t>Viscosity, μ1</t>
  </si>
  <si>
    <t>Viscosity, μ2</t>
  </si>
  <si>
    <t>Shell Nominal Diameter</t>
  </si>
  <si>
    <t>Shell Mat. Yield Stress</t>
  </si>
  <si>
    <t>Element/Sheath Material</t>
  </si>
  <si>
    <t>Max Immersion Length</t>
  </si>
  <si>
    <t>Product Fluid:</t>
  </si>
  <si>
    <t>Project #:</t>
  </si>
  <si>
    <t>Heater Max Nominal Diameter</t>
  </si>
  <si>
    <t>Make up for ambient heat loss?</t>
  </si>
  <si>
    <t>Is the vessel made from pipe?</t>
  </si>
  <si>
    <t>AccuTherm / GCES</t>
  </si>
  <si>
    <t>Standoff Length</t>
  </si>
  <si>
    <t>Heater Orientation</t>
  </si>
  <si>
    <t>Vessel Orientation</t>
  </si>
  <si>
    <t>Number of Circuits - Each Htr.</t>
  </si>
  <si>
    <t>Description</t>
  </si>
  <si>
    <t>3R</t>
  </si>
  <si>
    <t>3S</t>
  </si>
  <si>
    <t>4X</t>
  </si>
  <si>
    <t>6P</t>
  </si>
  <si>
    <t>12K</t>
  </si>
  <si>
    <t>Intended for use primarily to provide a degree of protection against limited amounts of falling dirt.</t>
  </si>
  <si>
    <t>Intended for outdoor use primarily to provide a degree of protection against rain, sleet, windblown dust, and damage from external ice formation.</t>
  </si>
  <si>
    <t>Intended for outdoor use primarily to provide a degree of protection against rain, sleet, and damage from external ice formation.</t>
  </si>
  <si>
    <t>Intended for outdoor use primarily to provide a degree of protection against rain, sleet, windblown dust, and to provide for operation of external mechanisms when ice laden.</t>
  </si>
  <si>
    <t>Intended for indoor or outdoor use primarily to provide a degree of protection against windblown dust and rain, splashing water, hose-directed water, and damage from external ice formation.</t>
  </si>
  <si>
    <t>Intended for indoor or outdoor use primarily to provide a degree of protection against corrosion, windblown dust and rain, splashing water, hose-directed water, and damage from ice formation.</t>
  </si>
  <si>
    <t>Intended for indoor use primarily to provide a degree of protection against circulating dust, falling dirt, and dripping non-corrosive liquids.</t>
  </si>
  <si>
    <t>Type 12 with knockouts.</t>
  </si>
  <si>
    <t>Intended for indoor use in locations classified as Class I, Groups A, B, C, or D, as defined in the National Electrical Code.</t>
  </si>
  <si>
    <t>Intended for indoor or outdoor use in locations classified as Class I, Groups A, B, C, or D, as defined in the National Electrical Code.</t>
  </si>
  <si>
    <t>Intended for indoor use in locations classified as Class II, Groups E, F, or G, as defined in the National Electrical Code.</t>
  </si>
  <si>
    <t>Constructed to meet the applicable requirements of the Mine Safety and Health Administration.</t>
  </si>
  <si>
    <t>Responsible Party - Temp Control</t>
  </si>
  <si>
    <t>Responsible Party - Vessel/Tank</t>
  </si>
  <si>
    <t>Vessel - Continued</t>
  </si>
  <si>
    <t>Flanged Immersion</t>
  </si>
  <si>
    <t>Screw Plug Immersion</t>
  </si>
  <si>
    <t>Over The Side Immersion</t>
  </si>
  <si>
    <t>Duct</t>
  </si>
  <si>
    <t>Circulation</t>
  </si>
  <si>
    <t>Length</t>
  </si>
  <si>
    <t>mm</t>
  </si>
  <si>
    <t>m</t>
  </si>
  <si>
    <t>Volume</t>
  </si>
  <si>
    <t>gal</t>
  </si>
  <si>
    <t>in3</t>
  </si>
  <si>
    <t>m3</t>
  </si>
  <si>
    <t>bbl</t>
  </si>
  <si>
    <t>L</t>
  </si>
  <si>
    <t>Shell Outer Diameter</t>
  </si>
  <si>
    <t>Shell Pipe Schedule</t>
  </si>
  <si>
    <t>Max. Environmental Heat Loss</t>
  </si>
  <si>
    <t>Time</t>
  </si>
  <si>
    <t>s</t>
  </si>
  <si>
    <t>min</t>
  </si>
  <si>
    <t>day</t>
  </si>
  <si>
    <r>
      <t>Watt Density - Actual/Des., wsi</t>
    </r>
    <r>
      <rPr>
        <vertAlign val="subscript"/>
        <sz val="9"/>
        <rFont val="Calibri"/>
        <family val="2"/>
        <scheme val="minor"/>
      </rPr>
      <t>Act</t>
    </r>
  </si>
  <si>
    <t>Alloy 800</t>
  </si>
  <si>
    <t>Alloy 600</t>
  </si>
  <si>
    <t>Stainless Steel</t>
  </si>
  <si>
    <t>Nickel</t>
  </si>
  <si>
    <t>Titanium</t>
  </si>
  <si>
    <t>Carbon Steel</t>
  </si>
  <si>
    <t>Nominal Heater Size, Dia</t>
  </si>
  <si>
    <t>Shell Length / Height</t>
  </si>
  <si>
    <t>2-Phase</t>
  </si>
  <si>
    <t>Classes</t>
  </si>
  <si>
    <t>Class</t>
  </si>
  <si>
    <t>Hazardous Material in Surrounding Atmosphere</t>
  </si>
  <si>
    <t>Hazardous because flammable gases or vapors are present in the air in quantities sufficient to produce explosive or ignitable mixtures.</t>
  </si>
  <si>
    <t>Hazardous because combustible or conductive dusts are present.</t>
  </si>
  <si>
    <t>Hazardous because ignitable fibers or flying's are present, but not likely to be in suspension in sufficient quantities to produce ignitable mixtures. Typical wood chips, cotton, flax and nylon. Group classifications are not applied to this class.</t>
  </si>
  <si>
    <t>Divisions</t>
  </si>
  <si>
    <t>Division</t>
  </si>
  <si>
    <t>Presence of Hazardous Material</t>
  </si>
  <si>
    <t>The substance referred to by class is present during normal conditions.</t>
  </si>
  <si>
    <t>The substance referred to by class is present only in abnormal conditions, such as a container failure or system breakdown.</t>
  </si>
  <si>
    <t>The division defines the probability of hazardous material being present in an ignitable concentration in the surrounding atmosphere.</t>
  </si>
  <si>
    <t>Groups</t>
  </si>
  <si>
    <t>The group defines the hazardous material in the surrounding atmosphere.</t>
  </si>
  <si>
    <t>Group</t>
  </si>
  <si>
    <t>Acetylene</t>
  </si>
  <si>
    <t>Hydrogen, fuel and combustible process gases containing more than 30% hydrogen by volume or gases of equivalent hazard such as butadiene, ethylene, oxide, propylene oxide and acrolein.</t>
  </si>
  <si>
    <t>Carbon monoxide, ether, hydrogen sulfide, morphline, cyclopropane, ethyl and ethylene or gases of equivalent hazard.</t>
  </si>
  <si>
    <t>Gasoline, acetone, ammonia, benzene, butane, cyclopropane, ethanol, hexane, methanol, methane, vinyl chloride, natural gas, naphtha, propane or gases of equivalent hazard.</t>
  </si>
  <si>
    <t>Combustible metal dusts, including aluminum, magnesium and their commercial alloys or other combustible dusts whose particle size, abrasiveness and conductivity present similar hazards in connection with electrical equipment.</t>
  </si>
  <si>
    <t>Carbonaceous dusts, carbon black, coal black, charcoal, coal or coke dusts that have more than 8% total entrapped volatiles or dusts that have been sesitized by other material so they present an explosion hazard.</t>
  </si>
  <si>
    <t>Flour dust, grain dust, flour, starch, sugar, wood, plastic and chemicals.</t>
  </si>
  <si>
    <t>Temperature Code</t>
  </si>
  <si>
    <t>A mixture of hazardous gases and air may ignite in contact with a hot surface. The condition for ignition depends on several factors as surface area, temperature and concentration of gas.</t>
  </si>
  <si>
    <t>Equipment approved receives a temperature code indicating the maximum surface temperature of the equipment.</t>
  </si>
  <si>
    <t>Maximum Surface Temperature</t>
  </si>
  <si>
    <t>T1</t>
  </si>
  <si>
    <t>T2</t>
  </si>
  <si>
    <t>T2A</t>
  </si>
  <si>
    <t>T2B</t>
  </si>
  <si>
    <t>T2C</t>
  </si>
  <si>
    <t>T2D</t>
  </si>
  <si>
    <t>T3A</t>
  </si>
  <si>
    <t>T3B</t>
  </si>
  <si>
    <t>T3C</t>
  </si>
  <si>
    <t>T4</t>
  </si>
  <si>
    <t>T4A</t>
  </si>
  <si>
    <t>T5</t>
  </si>
  <si>
    <t>T6</t>
  </si>
  <si>
    <t>°C</t>
  </si>
  <si>
    <t>I</t>
  </si>
  <si>
    <t>II</t>
  </si>
  <si>
    <t>III</t>
  </si>
  <si>
    <t>Equipment that does not exceed a maximum surface temperature of 212 °F (104 °F ambient temperature) is not required to be marked with a temperature code (NEC).</t>
  </si>
  <si>
    <t>Area Classification - North America</t>
  </si>
  <si>
    <t>Temp Code</t>
  </si>
  <si>
    <t>Link</t>
  </si>
  <si>
    <t>The class defines the general nature of hazardous material in the surrounding atmosphere.</t>
  </si>
  <si>
    <t>Notes:</t>
  </si>
  <si>
    <t>Instructions</t>
  </si>
  <si>
    <t>°F</t>
  </si>
  <si>
    <t>NEMA Definitions</t>
  </si>
  <si>
    <t xml:space="preserve">
</t>
  </si>
  <si>
    <t xml:space="preserve">
</t>
  </si>
  <si>
    <t>NEMA Non-Hazardous Locations</t>
  </si>
  <si>
    <t>NEMA Hazardous Locations</t>
  </si>
  <si>
    <t>www.gces-inc.com</t>
  </si>
  <si>
    <t>sales@gces-inc.com</t>
  </si>
  <si>
    <t>(281) 210-1395</t>
  </si>
  <si>
    <t>Please fill out the "Electric Heater" sheet.</t>
  </si>
  <si>
    <t>Color code:</t>
  </si>
  <si>
    <t>Input data into these cells if data is available.</t>
  </si>
  <si>
    <t>Select the appropriate units in these cells.</t>
  </si>
  <si>
    <t>These cells are required data.</t>
  </si>
  <si>
    <t>These cells are to be ignored.</t>
  </si>
  <si>
    <t>Contact us:</t>
  </si>
  <si>
    <t>Viscosity, μ</t>
  </si>
  <si>
    <t>in³</t>
  </si>
  <si>
    <t>ft³</t>
  </si>
  <si>
    <t>As you fill out data some cells may change color indicating either that more information is now needed or the certain information is no long necessary.</t>
  </si>
  <si>
    <r>
      <t>Watt Density - Max, wsi</t>
    </r>
    <r>
      <rPr>
        <vertAlign val="subscript"/>
        <sz val="9"/>
        <rFont val="Calibri"/>
        <family val="2"/>
        <scheme val="minor"/>
      </rPr>
      <t>Max</t>
    </r>
  </si>
  <si>
    <t>Version</t>
  </si>
  <si>
    <t>When you have finished filling out the required data, please save this file.</t>
  </si>
  <si>
    <t>It is highly recommended that you provide this information.</t>
  </si>
  <si>
    <t>Send this file in its entirety to your GCES sales contact (or to sales@gces-inc.com).</t>
  </si>
  <si>
    <t>Control Area Classification</t>
  </si>
  <si>
    <t>Intended for indoor or outdoor use primarily to provide a degree of protection against hose directed water, the entry of water during occasional temporary submersion at a limited depth, and damage from external ice formation.</t>
  </si>
  <si>
    <t>Intended for indoor or outdoor use primarily to provide a degree of protection against hose directed water, the entry of water during prolonged submersion at a limited depth, and damage from external ice formation.</t>
  </si>
  <si>
    <t>Reference: www.nema.org, NEMA Standards Publication No. 250</t>
  </si>
  <si>
    <t>Recommended Reading Material</t>
  </si>
  <si>
    <t>• National Electrical Code, NFPA 70, Chapter 5, Article 500</t>
  </si>
  <si>
    <t>• 29 CFR 1910 Subpart S, Electrical 1910.307</t>
  </si>
  <si>
    <t>• NFPA 497, "Classification of Gases, Vapors, and Dusts for Electrical Equipment in Hazardous Classified Locations"</t>
  </si>
  <si>
    <t>• NFPA Handbook, "Electrical Installations in Hazardous Locations, " by P. J. Schram and M. W. Earley</t>
  </si>
  <si>
    <t>• NFPA 70E, Chapter 5, "Hazardous (Classified) Locations"</t>
  </si>
  <si>
    <t>• NFPA 325, "Fire Hazard Properties of Flammable Liquids, Gases, and Volatile Solids"</t>
  </si>
  <si>
    <t>• ANSI/UL 913, "Intrinsically Safe Apparatus"</t>
  </si>
  <si>
    <t>• NFPA 496, "Purged and Pressurized Enclosure for Electrical Equipment in Hazardous Locations."</t>
  </si>
  <si>
    <t>Thermocouple Type</t>
  </si>
  <si>
    <r>
      <t>Max Sheath Temp ,T</t>
    </r>
    <r>
      <rPr>
        <vertAlign val="subscript"/>
        <sz val="10"/>
        <rFont val="Calibri"/>
        <family val="2"/>
        <scheme val="minor"/>
      </rPr>
      <t>S</t>
    </r>
    <r>
      <rPr>
        <sz val="10"/>
        <rFont val="Calibri"/>
        <family val="2"/>
        <scheme val="minor"/>
      </rPr>
      <t xml:space="preserve"> </t>
    </r>
  </si>
  <si>
    <r>
      <t>Inlet Temp, T</t>
    </r>
    <r>
      <rPr>
        <vertAlign val="subscript"/>
        <sz val="10"/>
        <rFont val="Calibri"/>
        <family val="2"/>
        <scheme val="minor"/>
      </rPr>
      <t>I</t>
    </r>
    <r>
      <rPr>
        <sz val="10"/>
        <rFont val="Calibri"/>
        <family val="2"/>
        <scheme val="minor"/>
      </rPr>
      <t xml:space="preserve"> </t>
    </r>
  </si>
  <si>
    <r>
      <t>Outlet Temp, T</t>
    </r>
    <r>
      <rPr>
        <vertAlign val="subscript"/>
        <sz val="10"/>
        <rFont val="Calibri"/>
        <family val="2"/>
        <scheme val="minor"/>
      </rPr>
      <t>O</t>
    </r>
    <r>
      <rPr>
        <sz val="10"/>
        <rFont val="Calibri"/>
        <family val="2"/>
        <scheme val="minor"/>
      </rPr>
      <t xml:space="preserve"> </t>
    </r>
  </si>
  <si>
    <r>
      <t>Watt Density - Actual/Des., wsi</t>
    </r>
    <r>
      <rPr>
        <vertAlign val="subscript"/>
        <sz val="10"/>
        <rFont val="Calibri"/>
        <family val="2"/>
        <scheme val="minor"/>
      </rPr>
      <t>Act</t>
    </r>
  </si>
  <si>
    <r>
      <t>Watt Density - Max, wsi</t>
    </r>
    <r>
      <rPr>
        <vertAlign val="subscript"/>
        <sz val="10"/>
        <rFont val="Calibri"/>
        <family val="2"/>
        <scheme val="minor"/>
      </rPr>
      <t>Max</t>
    </r>
  </si>
  <si>
    <t>Design Temp Min</t>
  </si>
  <si>
    <t>Design Temp Max</t>
  </si>
  <si>
    <t>Heater Area Division</t>
  </si>
  <si>
    <t>Control Area Division</t>
  </si>
  <si>
    <t>Heater Group 1</t>
  </si>
  <si>
    <t>Heater Group 2</t>
  </si>
  <si>
    <t>Heater Group 3</t>
  </si>
  <si>
    <t>Controls Group 1</t>
  </si>
  <si>
    <t>Controls Group 2</t>
  </si>
  <si>
    <t>Controls Group 3</t>
  </si>
  <si>
    <t>Override Duty - Total</t>
  </si>
  <si>
    <t>Design Duty - Total</t>
  </si>
  <si>
    <t>By Others</t>
  </si>
  <si>
    <t>Materials</t>
  </si>
  <si>
    <t>Location</t>
  </si>
  <si>
    <t>Indoors</t>
  </si>
  <si>
    <t>Outdoors/Covered</t>
  </si>
  <si>
    <t>Outdoors/Uncovered</t>
  </si>
  <si>
    <t>Y-Purge</t>
  </si>
  <si>
    <t>Purge Gas</t>
  </si>
  <si>
    <t>Air</t>
  </si>
  <si>
    <t>Nitrogen</t>
  </si>
  <si>
    <t>Cooling</t>
  </si>
  <si>
    <t>Air Conditioning</t>
  </si>
  <si>
    <t>Heat Pipe</t>
  </si>
  <si>
    <t>Vortex</t>
  </si>
  <si>
    <t>Enclosure Material</t>
  </si>
  <si>
    <t>Coated Steel</t>
  </si>
  <si>
    <t>Fiberglass</t>
  </si>
  <si>
    <t>304 SS</t>
  </si>
  <si>
    <t>304L SS</t>
  </si>
  <si>
    <t>316 SS</t>
  </si>
  <si>
    <t>316L SS</t>
  </si>
  <si>
    <t>Polycarbonate / ABS</t>
  </si>
  <si>
    <t>Certification</t>
  </si>
  <si>
    <t>UL</t>
  </si>
  <si>
    <t>ABS</t>
  </si>
  <si>
    <t>Control Enclosure Location</t>
  </si>
  <si>
    <t>Control Enclosure Material</t>
  </si>
  <si>
    <t>Cooling Method</t>
  </si>
  <si>
    <t>Control Voltage</t>
  </si>
  <si>
    <t>Control Phase</t>
  </si>
  <si>
    <t>Control Frequency</t>
  </si>
  <si>
    <t>Purge Type</t>
  </si>
  <si>
    <t>Enclosure Type</t>
  </si>
  <si>
    <t>Other</t>
  </si>
  <si>
    <t>Heater Properties</t>
  </si>
  <si>
    <t>Enclosure</t>
  </si>
  <si>
    <t>Process Controller</t>
  </si>
  <si>
    <t>High Limit (Sheath) Controller</t>
  </si>
  <si>
    <t>Supply Power</t>
  </si>
  <si>
    <t>Circuit</t>
  </si>
  <si>
    <t>Purge Allowed</t>
  </si>
  <si>
    <t>Controller Location</t>
  </si>
  <si>
    <t>Inside Panel</t>
  </si>
  <si>
    <t>By Customer (DCS, PLC, etc.)</t>
  </si>
  <si>
    <t>Controller Type</t>
  </si>
  <si>
    <t>Single Temp.</t>
  </si>
  <si>
    <t>Differential Temp.</t>
  </si>
  <si>
    <t>Cascade</t>
  </si>
  <si>
    <t>Controller Mfg.</t>
  </si>
  <si>
    <t>RKC</t>
  </si>
  <si>
    <t>Moore</t>
  </si>
  <si>
    <t>Honeywell</t>
  </si>
  <si>
    <t>Enclosure Mfg.</t>
  </si>
  <si>
    <t>Hoffman</t>
  </si>
  <si>
    <t>High Limit Control Required</t>
  </si>
  <si>
    <t>Reset Type</t>
  </si>
  <si>
    <t>Electronic (Remote)</t>
  </si>
  <si>
    <t>Manual (At Panel)</t>
  </si>
  <si>
    <t>High Limit Controller Mfg.</t>
  </si>
  <si>
    <t>HL Controller Mfg.</t>
  </si>
  <si>
    <t>Omega</t>
  </si>
  <si>
    <t>Incoming Surge Protection</t>
  </si>
  <si>
    <t>Fused Disconnect</t>
  </si>
  <si>
    <t>Breaker</t>
  </si>
  <si>
    <t>Shunt Trip</t>
  </si>
  <si>
    <t>65 KAIC Surge Prot.</t>
  </si>
  <si>
    <t>Surge Prot. Mfg.</t>
  </si>
  <si>
    <t>ABB</t>
  </si>
  <si>
    <t>Square D</t>
  </si>
  <si>
    <t>Surge Prot. Options</t>
  </si>
  <si>
    <t>Surge Protection Options</t>
  </si>
  <si>
    <t>Surge Protection Mfg.</t>
  </si>
  <si>
    <t>Maximum Amperage / Circuit</t>
  </si>
  <si>
    <t>Circuit Options</t>
  </si>
  <si>
    <t>Fused</t>
  </si>
  <si>
    <t>Individual Contactors</t>
  </si>
  <si>
    <t>Number of Circuits per Heater</t>
  </si>
  <si>
    <t>Temperature Setpoint</t>
  </si>
  <si>
    <t>Heater Permissive</t>
  </si>
  <si>
    <t>Heater Power</t>
  </si>
  <si>
    <t>Process Temp.</t>
  </si>
  <si>
    <t>Sheath Temp.</t>
  </si>
  <si>
    <t>Diff. Temp. Setpoint</t>
  </si>
  <si>
    <t>Diff. Process Temp.</t>
  </si>
  <si>
    <t>Heater Current</t>
  </si>
  <si>
    <t>High Process Temp. Alarm</t>
  </si>
  <si>
    <t>High Sheath Temp. Alarm</t>
  </si>
  <si>
    <t>Shorted SCR Alarm</t>
  </si>
  <si>
    <t>High SCR Temp. Alarm</t>
  </si>
  <si>
    <t>Signal</t>
  </si>
  <si>
    <t>Inputs</t>
  </si>
  <si>
    <t>Outputs</t>
  </si>
  <si>
    <t>Process Controller Location</t>
  </si>
  <si>
    <t>Process Controller Type</t>
  </si>
  <si>
    <t>Process Controller Mfg.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</si>
</sst>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
    <numFmt numFmtId="168" formatCode="#."/>
  </numFmts>
  <fonts count="28" x14ac:knownFonts="1">
    <font>
      <sz val="11"/>
      <color theme="1"/>
      <name val="Calibri"/>
      <family val="2"/>
      <scheme val="minor"/>
    </font>
    <font>
      <sz val="11"/>
      <name val="Calibri"/>
      <family val="2"/>
      <scheme val="minor"/>
    </font>
    <font>
      <sz val="10"/>
      <name val="Calibri"/>
      <family val="2"/>
      <scheme val="minor"/>
    </font>
    <font>
      <sz val="10"/>
      <name val="Arial"/>
      <family val="2"/>
    </font>
    <font>
      <b/>
      <sz val="16"/>
      <name val="Cambria"/>
      <family val="1"/>
      <scheme val="major"/>
    </font>
    <font>
      <sz val="9"/>
      <name val="Calibri"/>
      <family val="2"/>
      <scheme val="minor"/>
    </font>
    <font>
      <i/>
      <sz val="9"/>
      <name val="Calibri"/>
      <family val="2"/>
      <scheme val="minor"/>
    </font>
    <font>
      <vertAlign val="subscript"/>
      <sz val="9"/>
      <name val="Calibri"/>
      <family val="2"/>
      <scheme val="minor"/>
    </font>
    <font>
      <b/>
      <sz val="9"/>
      <name val="Calibri"/>
      <family val="2"/>
      <scheme val="minor"/>
    </font>
    <font>
      <sz val="9"/>
      <color rgb="FFFF0000"/>
      <name val="Calibri"/>
      <family val="2"/>
      <scheme val="minor"/>
    </font>
    <font>
      <sz val="8"/>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8"/>
      <color theme="1"/>
      <name val="Calibri"/>
      <family val="2"/>
      <scheme val="minor"/>
    </font>
    <font>
      <sz val="9"/>
      <color theme="0"/>
      <name val="Calibri"/>
      <family val="2"/>
      <scheme val="minor"/>
    </font>
    <font>
      <b/>
      <sz val="10"/>
      <name val="Calibri"/>
      <family val="2"/>
      <scheme val="minor"/>
    </font>
    <font>
      <sz val="11"/>
      <color theme="1"/>
      <name val="Calibri"/>
      <family val="2"/>
      <scheme val="minor"/>
    </font>
    <font>
      <b/>
      <sz val="14"/>
      <name val="Calibri"/>
      <family val="2"/>
      <scheme val="minor"/>
    </font>
    <font>
      <b/>
      <sz val="12"/>
      <color theme="1"/>
      <name val="Calibri"/>
      <family val="2"/>
      <scheme val="minor"/>
    </font>
    <font>
      <b/>
      <sz val="14"/>
      <color theme="1"/>
      <name val="Calibri"/>
      <family val="2"/>
      <scheme val="minor"/>
    </font>
    <font>
      <i/>
      <sz val="8"/>
      <name val="Calibri"/>
      <family val="2"/>
      <scheme val="minor"/>
    </font>
    <font>
      <sz val="10"/>
      <color rgb="FFFF0000"/>
      <name val="Calibri"/>
      <family val="2"/>
      <scheme val="minor"/>
    </font>
    <font>
      <i/>
      <sz val="11"/>
      <color theme="1"/>
      <name val="Calibri"/>
      <family val="2"/>
      <scheme val="minor"/>
    </font>
    <font>
      <i/>
      <sz val="9"/>
      <color theme="1"/>
      <name val="Calibri"/>
      <family val="2"/>
      <scheme val="minor"/>
    </font>
    <font>
      <vertAlign val="subscript"/>
      <sz val="10"/>
      <name val="Calibri"/>
      <family val="2"/>
      <scheme val="minor"/>
    </font>
  </fonts>
  <fills count="9">
    <fill>
      <patternFill patternType="none"/>
    </fill>
    <fill>
      <patternFill patternType="gray125"/>
    </fill>
    <fill>
      <patternFill patternType="solid">
        <fgColor rgb="FFFFFF66"/>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theme="0" tint="-0.499984740745262"/>
        <bgColor indexed="64"/>
      </patternFill>
    </fill>
    <fill>
      <patternFill patternType="solid">
        <fgColor theme="0"/>
        <bgColor indexed="64"/>
      </patternFill>
    </fill>
  </fills>
  <borders count="7">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12" fillId="0" borderId="0" applyNumberFormat="0" applyFill="0" applyBorder="0" applyAlignment="0" applyProtection="0"/>
  </cellStyleXfs>
  <cellXfs count="160">
    <xf numFmtId="0" fontId="0" fillId="0" borderId="0" xfId="0"/>
    <xf numFmtId="0" fontId="1" fillId="0" borderId="0" xfId="0" applyFont="1"/>
    <xf numFmtId="0" fontId="5" fillId="2" borderId="2" xfId="1" applyFont="1" applyFill="1" applyBorder="1" applyAlignment="1" applyProtection="1">
      <alignment vertical="center"/>
      <protection locked="0"/>
    </xf>
    <xf numFmtId="3" fontId="5" fillId="2" borderId="2" xfId="1" applyNumberFormat="1" applyFont="1" applyFill="1" applyBorder="1" applyAlignment="1" applyProtection="1">
      <alignment vertical="center"/>
      <protection locked="0"/>
    </xf>
    <xf numFmtId="0" fontId="6" fillId="3" borderId="1" xfId="1" applyFont="1" applyFill="1" applyBorder="1" applyAlignment="1" applyProtection="1">
      <alignment vertical="center"/>
      <protection locked="0"/>
    </xf>
    <xf numFmtId="0" fontId="5" fillId="2" borderId="5" xfId="1" applyFont="1" applyFill="1" applyBorder="1" applyAlignment="1" applyProtection="1">
      <alignment horizontal="left" vertical="center"/>
      <protection locked="0"/>
    </xf>
    <xf numFmtId="0" fontId="5" fillId="2" borderId="4" xfId="1" applyFont="1" applyFill="1" applyBorder="1" applyAlignment="1" applyProtection="1">
      <alignment horizontal="center" vertical="center"/>
      <protection locked="0"/>
    </xf>
    <xf numFmtId="0" fontId="6" fillId="3" borderId="3" xfId="1" applyFont="1" applyFill="1" applyBorder="1" applyAlignment="1" applyProtection="1">
      <alignment vertical="center"/>
      <protection locked="0"/>
    </xf>
    <xf numFmtId="0" fontId="5" fillId="2" borderId="5" xfId="1" applyFont="1" applyFill="1" applyBorder="1" applyAlignment="1" applyProtection="1">
      <alignment horizontal="center" vertical="center"/>
      <protection locked="0"/>
    </xf>
    <xf numFmtId="3" fontId="1" fillId="0" borderId="0" xfId="0" applyNumberFormat="1" applyFont="1"/>
    <xf numFmtId="0" fontId="5" fillId="2" borderId="2" xfId="1" applyFont="1" applyFill="1" applyBorder="1" applyAlignment="1" applyProtection="1">
      <alignment horizontal="right" vertical="center"/>
      <protection locked="0"/>
    </xf>
    <xf numFmtId="0" fontId="6" fillId="3" borderId="2" xfId="1" applyFont="1" applyFill="1" applyBorder="1" applyAlignment="1" applyProtection="1">
      <alignment vertical="center"/>
      <protection locked="0"/>
    </xf>
    <xf numFmtId="0" fontId="2"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5" fillId="0" borderId="1" xfId="1" applyFont="1" applyBorder="1" applyAlignment="1" applyProtection="1">
      <alignment vertical="center"/>
      <protection hidden="1"/>
    </xf>
    <xf numFmtId="0" fontId="5" fillId="0" borderId="0" xfId="1" applyFont="1" applyBorder="1" applyAlignment="1" applyProtection="1">
      <alignment vertical="center"/>
      <protection hidden="1"/>
    </xf>
    <xf numFmtId="0" fontId="5" fillId="0" borderId="2" xfId="1" applyFont="1" applyBorder="1" applyAlignment="1" applyProtection="1">
      <alignment vertical="center"/>
      <protection hidden="1"/>
    </xf>
    <xf numFmtId="0" fontId="5" fillId="0" borderId="0" xfId="1" applyFont="1" applyBorder="1" applyAlignment="1" applyProtection="1">
      <alignment horizontal="left" vertical="center" shrinkToFit="1"/>
      <protection hidden="1"/>
    </xf>
    <xf numFmtId="0" fontId="5" fillId="0" borderId="2" xfId="1" applyFont="1" applyBorder="1" applyAlignment="1" applyProtection="1">
      <alignment horizontal="right" vertical="center"/>
      <protection hidden="1"/>
    </xf>
    <xf numFmtId="0" fontId="6" fillId="0" borderId="2" xfId="1" applyFont="1" applyBorder="1" applyAlignment="1" applyProtection="1">
      <alignment vertical="center"/>
      <protection hidden="1"/>
    </xf>
    <xf numFmtId="0" fontId="2" fillId="0" borderId="0" xfId="1" applyFont="1" applyAlignment="1" applyProtection="1">
      <alignment horizontal="center" vertical="center"/>
      <protection hidden="1"/>
    </xf>
    <xf numFmtId="0" fontId="5" fillId="0" borderId="2" xfId="1" applyFont="1" applyBorder="1" applyAlignment="1" applyProtection="1">
      <alignment horizontal="left" vertical="center"/>
      <protection hidden="1"/>
    </xf>
    <xf numFmtId="0" fontId="5" fillId="0" borderId="3" xfId="1" applyFont="1" applyBorder="1" applyAlignment="1" applyProtection="1">
      <alignment vertical="center"/>
      <protection hidden="1"/>
    </xf>
    <xf numFmtId="0" fontId="10" fillId="0" borderId="2" xfId="1" applyFont="1" applyBorder="1" applyAlignment="1" applyProtection="1">
      <alignment vertical="center"/>
      <protection hidden="1"/>
    </xf>
    <xf numFmtId="0" fontId="10" fillId="0" borderId="3" xfId="1" applyFont="1" applyBorder="1" applyAlignment="1" applyProtection="1">
      <alignment vertical="center"/>
      <protection hidden="1"/>
    </xf>
    <xf numFmtId="0" fontId="5" fillId="0" borderId="2" xfId="1" applyFont="1" applyBorder="1" applyAlignment="1" applyProtection="1">
      <alignment horizontal="center" vertical="center"/>
      <protection hidden="1"/>
    </xf>
    <xf numFmtId="0" fontId="5" fillId="0" borderId="1" xfId="1" applyFont="1" applyBorder="1" applyAlignment="1" applyProtection="1">
      <alignment horizontal="left" vertical="center"/>
      <protection hidden="1"/>
    </xf>
    <xf numFmtId="0" fontId="5" fillId="0" borderId="3" xfId="1" applyFont="1" applyBorder="1" applyAlignment="1" applyProtection="1">
      <alignment horizontal="left" vertical="center"/>
      <protection hidden="1"/>
    </xf>
    <xf numFmtId="0" fontId="8" fillId="0" borderId="0" xfId="1" applyFont="1" applyAlignment="1" applyProtection="1">
      <alignment horizontal="center" vertical="center"/>
      <protection hidden="1"/>
    </xf>
    <xf numFmtId="0" fontId="6" fillId="0" borderId="2" xfId="1" applyFont="1" applyFill="1" applyBorder="1" applyAlignment="1" applyProtection="1">
      <alignment vertical="center"/>
      <protection hidden="1"/>
    </xf>
    <xf numFmtId="0" fontId="5" fillId="0" borderId="2" xfId="1" applyFont="1" applyFill="1" applyBorder="1" applyAlignment="1" applyProtection="1">
      <alignment vertical="center"/>
      <protection hidden="1"/>
    </xf>
    <xf numFmtId="0" fontId="2" fillId="0" borderId="2" xfId="1" applyFont="1" applyBorder="1" applyAlignment="1" applyProtection="1">
      <alignment vertical="center"/>
      <protection hidden="1"/>
    </xf>
    <xf numFmtId="0" fontId="2" fillId="0" borderId="3" xfId="1" applyFont="1" applyBorder="1" applyAlignment="1" applyProtection="1">
      <alignment vertical="center"/>
      <protection hidden="1"/>
    </xf>
    <xf numFmtId="0" fontId="6" fillId="0" borderId="1" xfId="1" applyFont="1" applyBorder="1" applyAlignment="1" applyProtection="1">
      <alignment vertical="center"/>
      <protection hidden="1"/>
    </xf>
    <xf numFmtId="0" fontId="5" fillId="0" borderId="0" xfId="1" applyFont="1" applyBorder="1" applyAlignment="1" applyProtection="1">
      <alignment horizontal="center" vertical="center"/>
      <protection hidden="1"/>
    </xf>
    <xf numFmtId="1" fontId="5" fillId="0" borderId="2" xfId="1" applyNumberFormat="1" applyFont="1" applyBorder="1" applyAlignment="1" applyProtection="1">
      <alignment vertical="center"/>
      <protection hidden="1"/>
    </xf>
    <xf numFmtId="0" fontId="17" fillId="4" borderId="0" xfId="2" applyFont="1" applyFill="1" applyAlignment="1" applyProtection="1">
      <alignment horizontal="center" vertical="center"/>
      <protection hidden="1"/>
    </xf>
    <xf numFmtId="0" fontId="6" fillId="0" borderId="0" xfId="1" applyFont="1" applyBorder="1" applyAlignment="1" applyProtection="1">
      <alignment vertical="center"/>
      <protection hidden="1"/>
    </xf>
    <xf numFmtId="0" fontId="5" fillId="0" borderId="1" xfId="1" applyFont="1" applyBorder="1" applyAlignment="1" applyProtection="1">
      <alignment vertical="center" shrinkToFit="1"/>
      <protection hidden="1"/>
    </xf>
    <xf numFmtId="0" fontId="2" fillId="0" borderId="0" xfId="1" applyFont="1" applyBorder="1" applyAlignment="1" applyProtection="1">
      <alignment vertical="center"/>
      <protection hidden="1"/>
    </xf>
    <xf numFmtId="0" fontId="5" fillId="0" borderId="0" xfId="1" applyFont="1" applyBorder="1" applyAlignment="1" applyProtection="1">
      <alignment horizontal="right" vertical="center"/>
      <protection hidden="1"/>
    </xf>
    <xf numFmtId="166" fontId="5" fillId="0" borderId="2" xfId="1" applyNumberFormat="1" applyFont="1" applyBorder="1" applyAlignment="1" applyProtection="1">
      <alignment vertical="center" shrinkToFit="1"/>
      <protection hidden="1"/>
    </xf>
    <xf numFmtId="0" fontId="5" fillId="0" borderId="0" xfId="1" applyFont="1" applyAlignment="1" applyProtection="1">
      <alignment horizontal="center" vertical="center"/>
      <protection hidden="1"/>
    </xf>
    <xf numFmtId="0" fontId="6" fillId="0" borderId="0" xfId="1" applyFont="1" applyAlignment="1" applyProtection="1">
      <alignment vertical="center"/>
      <protection hidden="1"/>
    </xf>
    <xf numFmtId="0" fontId="13" fillId="0" borderId="0" xfId="0" applyFont="1" applyBorder="1" applyAlignment="1" applyProtection="1">
      <alignment vertical="center"/>
    </xf>
    <xf numFmtId="0" fontId="11" fillId="0" borderId="6"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vertical="center"/>
    </xf>
    <xf numFmtId="0" fontId="15" fillId="0" borderId="6" xfId="0" applyFont="1" applyBorder="1" applyAlignment="1" applyProtection="1">
      <alignment horizontal="center" vertical="center"/>
    </xf>
    <xf numFmtId="0" fontId="13" fillId="0" borderId="6" xfId="0" applyFont="1" applyBorder="1" applyAlignment="1" applyProtection="1">
      <alignment vertical="center"/>
    </xf>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18" fillId="0" borderId="0" xfId="1" applyFont="1" applyAlignment="1" applyProtection="1">
      <alignment vertical="center"/>
      <protection hidden="1"/>
    </xf>
    <xf numFmtId="0" fontId="20" fillId="0" borderId="0" xfId="1" applyFont="1" applyAlignment="1" applyProtection="1">
      <alignment horizontal="left" vertical="center"/>
      <protection hidden="1"/>
    </xf>
    <xf numFmtId="0" fontId="0" fillId="0" borderId="0" xfId="0" applyFont="1" applyAlignment="1" applyProtection="1">
      <alignment vertical="center"/>
    </xf>
    <xf numFmtId="0" fontId="21" fillId="0" borderId="0" xfId="0" applyFont="1" applyAlignment="1" applyProtection="1">
      <alignment vertical="center"/>
    </xf>
    <xf numFmtId="0" fontId="11" fillId="0" borderId="0" xfId="0" applyFont="1" applyAlignment="1" applyProtection="1">
      <alignment vertical="center"/>
    </xf>
    <xf numFmtId="0" fontId="22" fillId="0" borderId="0" xfId="0" applyFont="1" applyAlignment="1" applyProtection="1">
      <alignment vertical="center"/>
    </xf>
    <xf numFmtId="0" fontId="0" fillId="0" borderId="6" xfId="0" applyFont="1" applyBorder="1" applyAlignment="1" applyProtection="1">
      <alignment horizontal="right" vertical="center"/>
    </xf>
    <xf numFmtId="0" fontId="23" fillId="3" borderId="2" xfId="1" applyFont="1" applyFill="1" applyBorder="1" applyAlignment="1" applyProtection="1">
      <alignment vertical="center"/>
      <protection locked="0"/>
    </xf>
    <xf numFmtId="0" fontId="18" fillId="0" borderId="0" xfId="1" applyFont="1" applyBorder="1" applyAlignment="1" applyProtection="1">
      <alignment vertical="center"/>
      <protection hidden="1"/>
    </xf>
    <xf numFmtId="0" fontId="8" fillId="0" borderId="0" xfId="1" applyFont="1" applyBorder="1" applyAlignment="1" applyProtection="1">
      <alignment vertical="center"/>
      <protection hidden="1"/>
    </xf>
    <xf numFmtId="0" fontId="8" fillId="0" borderId="0" xfId="1" applyFont="1" applyAlignment="1" applyProtection="1">
      <alignment vertical="center"/>
      <protection hidden="1"/>
    </xf>
    <xf numFmtId="0" fontId="0" fillId="0" borderId="0" xfId="0" applyAlignment="1">
      <alignment vertical="center"/>
    </xf>
    <xf numFmtId="0" fontId="11" fillId="0" borderId="0" xfId="0" applyFont="1" applyAlignment="1">
      <alignment vertical="center"/>
    </xf>
    <xf numFmtId="0" fontId="0" fillId="2" borderId="6" xfId="0" applyFill="1" applyBorder="1" applyAlignment="1">
      <alignment vertical="center"/>
    </xf>
    <xf numFmtId="0" fontId="0" fillId="3" borderId="6" xfId="0" applyFill="1" applyBorder="1" applyAlignment="1">
      <alignment vertical="center"/>
    </xf>
    <xf numFmtId="0" fontId="0" fillId="5" borderId="6" xfId="0" applyFill="1" applyBorder="1" applyAlignment="1">
      <alignment vertical="center"/>
    </xf>
    <xf numFmtId="0" fontId="0" fillId="7" borderId="6" xfId="0" applyFill="1" applyBorder="1" applyAlignment="1">
      <alignment vertical="center"/>
    </xf>
    <xf numFmtId="0" fontId="19" fillId="0" borderId="0" xfId="0" applyFont="1" applyAlignment="1">
      <alignment vertical="center"/>
    </xf>
    <xf numFmtId="0" fontId="9" fillId="0" borderId="0" xfId="1" applyFont="1" applyAlignment="1" applyProtection="1">
      <alignment vertical="center" wrapText="1"/>
      <protection hidden="1"/>
    </xf>
    <xf numFmtId="0" fontId="0" fillId="0" borderId="0" xfId="0" applyFont="1" applyAlignment="1" applyProtection="1">
      <alignment vertical="center" wrapText="1"/>
    </xf>
    <xf numFmtId="0" fontId="0" fillId="0" borderId="0" xfId="0" applyFont="1" applyBorder="1" applyAlignment="1" applyProtection="1">
      <alignment vertical="center"/>
    </xf>
    <xf numFmtId="0" fontId="11" fillId="0" borderId="0" xfId="0" applyFont="1" applyBorder="1" applyAlignment="1" applyProtection="1">
      <alignment vertical="center"/>
    </xf>
    <xf numFmtId="0" fontId="6" fillId="3" borderId="2" xfId="1" applyFont="1" applyFill="1" applyBorder="1" applyAlignment="1" applyProtection="1">
      <alignment vertical="center" shrinkToFit="1"/>
      <protection locked="0"/>
    </xf>
    <xf numFmtId="0" fontId="6" fillId="0" borderId="2" xfId="1" applyFont="1" applyFill="1" applyBorder="1" applyAlignment="1" applyProtection="1">
      <alignment vertical="center" shrinkToFit="1"/>
      <protection hidden="1"/>
    </xf>
    <xf numFmtId="0" fontId="10" fillId="0" borderId="0" xfId="1" applyFont="1" applyAlignment="1" applyProtection="1">
      <alignment horizontal="right" vertical="center"/>
      <protection hidden="1"/>
    </xf>
    <xf numFmtId="2" fontId="10" fillId="0" borderId="0" xfId="1" applyNumberFormat="1" applyFont="1" applyAlignment="1" applyProtection="1">
      <alignment horizontal="left" vertical="center"/>
      <protection hidden="1"/>
    </xf>
    <xf numFmtId="0" fontId="0" fillId="0" borderId="0" xfId="0" applyAlignment="1">
      <alignment vertical="center" wrapText="1"/>
    </xf>
    <xf numFmtId="0" fontId="0" fillId="6" borderId="6" xfId="0" applyFill="1" applyBorder="1" applyAlignment="1">
      <alignment vertical="center"/>
    </xf>
    <xf numFmtId="168" fontId="0" fillId="0" borderId="0" xfId="0" applyNumberFormat="1" applyAlignment="1">
      <alignment vertical="top"/>
    </xf>
    <xf numFmtId="0" fontId="0" fillId="0" borderId="0" xfId="0" applyAlignment="1">
      <alignment vertical="top"/>
    </xf>
    <xf numFmtId="4" fontId="2" fillId="0" borderId="0" xfId="1" applyNumberFormat="1" applyFont="1" applyAlignment="1" applyProtection="1">
      <alignment vertical="center"/>
      <protection hidden="1"/>
    </xf>
    <xf numFmtId="0" fontId="25" fillId="0" borderId="0" xfId="0" applyFont="1" applyAlignment="1" applyProtection="1">
      <alignment vertical="center"/>
    </xf>
    <xf numFmtId="0" fontId="26" fillId="0" borderId="0" xfId="0" applyFont="1" applyAlignment="1" applyProtection="1">
      <alignment horizontal="left" vertical="center" indent="1"/>
    </xf>
    <xf numFmtId="0" fontId="2" fillId="0" borderId="0" xfId="0" applyFont="1"/>
    <xf numFmtId="0" fontId="18" fillId="0" borderId="0" xfId="0" applyFont="1"/>
    <xf numFmtId="0" fontId="6" fillId="3" borderId="2" xfId="1" applyFont="1" applyFill="1" applyBorder="1" applyAlignment="1" applyProtection="1">
      <alignment vertical="center"/>
      <protection locked="0"/>
    </xf>
    <xf numFmtId="0" fontId="6" fillId="0" borderId="3" xfId="1" applyFont="1" applyFill="1" applyBorder="1" applyAlignment="1" applyProtection="1">
      <alignment vertical="center"/>
      <protection hidden="1"/>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center" vertical="center"/>
      <protection locked="0"/>
    </xf>
    <xf numFmtId="0" fontId="5" fillId="2" borderId="1" xfId="1" applyFont="1" applyFill="1" applyBorder="1" applyAlignment="1" applyProtection="1">
      <alignment horizontal="right" vertical="center"/>
      <protection locked="0"/>
    </xf>
    <xf numFmtId="0" fontId="5" fillId="2" borderId="2" xfId="1" applyFont="1" applyFill="1" applyBorder="1" applyAlignment="1" applyProtection="1">
      <alignment horizontal="right" vertical="center"/>
      <protection locked="0"/>
    </xf>
    <xf numFmtId="0" fontId="5" fillId="2" borderId="1" xfId="1" applyFont="1" applyFill="1" applyBorder="1" applyAlignment="1" applyProtection="1">
      <alignment horizontal="right" vertical="center"/>
      <protection locked="0"/>
    </xf>
    <xf numFmtId="0" fontId="5" fillId="0" borderId="2" xfId="1" applyFont="1" applyBorder="1" applyAlignment="1" applyProtection="1">
      <alignment vertical="center" shrinkToFit="1"/>
      <protection hidden="1"/>
    </xf>
    <xf numFmtId="0" fontId="6" fillId="3" borderId="2" xfId="1" applyFont="1" applyFill="1" applyBorder="1" applyAlignment="1" applyProtection="1">
      <alignment vertical="center"/>
      <protection locked="0"/>
    </xf>
    <xf numFmtId="0" fontId="17" fillId="4" borderId="2" xfId="2" applyFont="1" applyFill="1" applyBorder="1" applyAlignment="1" applyProtection="1">
      <alignment horizontal="center" vertical="center"/>
      <protection hidden="1"/>
    </xf>
    <xf numFmtId="0" fontId="5" fillId="2" borderId="2" xfId="1" applyFont="1" applyFill="1" applyBorder="1" applyAlignment="1" applyProtection="1">
      <alignment horizontal="left" vertical="center"/>
      <protection hidden="1"/>
    </xf>
    <xf numFmtId="0" fontId="5" fillId="0" borderId="3" xfId="1" applyFont="1" applyBorder="1" applyAlignment="1" applyProtection="1">
      <alignment horizontal="right" vertical="center"/>
      <protection hidden="1"/>
    </xf>
    <xf numFmtId="0" fontId="5" fillId="8" borderId="1" xfId="1" applyFont="1" applyFill="1" applyBorder="1" applyAlignment="1" applyProtection="1">
      <alignment horizontal="right" vertical="center"/>
      <protection hidden="1"/>
    </xf>
    <xf numFmtId="0" fontId="6" fillId="0" borderId="3" xfId="1" applyFont="1" applyBorder="1" applyAlignment="1" applyProtection="1">
      <alignment vertical="center"/>
      <protection hidden="1"/>
    </xf>
    <xf numFmtId="0" fontId="0" fillId="0" borderId="0" xfId="0" applyAlignment="1">
      <alignment horizontal="left" vertical="center" wrapText="1"/>
    </xf>
    <xf numFmtId="0" fontId="12" fillId="0" borderId="0" xfId="2" applyAlignment="1">
      <alignment horizontal="left" vertical="center"/>
    </xf>
    <xf numFmtId="0" fontId="0" fillId="0" borderId="0" xfId="0" applyAlignment="1">
      <alignment horizontal="left" vertical="center"/>
    </xf>
    <xf numFmtId="0" fontId="5" fillId="2" borderId="3"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shrinkToFit="1"/>
      <protection locked="0"/>
    </xf>
    <xf numFmtId="164" fontId="5" fillId="8" borderId="2" xfId="1" applyNumberFormat="1" applyFont="1" applyFill="1" applyBorder="1" applyAlignment="1" applyProtection="1">
      <alignment horizontal="right" vertical="center"/>
    </xf>
    <xf numFmtId="3" fontId="5" fillId="2" borderId="2" xfId="1" applyNumberFormat="1" applyFont="1" applyFill="1" applyBorder="1" applyAlignment="1" applyProtection="1">
      <alignment horizontal="right" vertical="center"/>
      <protection locked="0"/>
    </xf>
    <xf numFmtId="0" fontId="5" fillId="2" borderId="1" xfId="1" applyFont="1" applyFill="1" applyBorder="1" applyAlignment="1" applyProtection="1">
      <alignment horizontal="left" vertical="center"/>
      <protection locked="0"/>
    </xf>
    <xf numFmtId="2" fontId="5" fillId="2" borderId="2" xfId="1" applyNumberFormat="1" applyFont="1" applyFill="1" applyBorder="1" applyAlignment="1" applyProtection="1">
      <alignment horizontal="right" vertical="center"/>
      <protection locked="0" hidden="1"/>
    </xf>
    <xf numFmtId="164" fontId="5" fillId="2" borderId="1" xfId="1" applyNumberFormat="1" applyFont="1" applyFill="1" applyBorder="1" applyAlignment="1" applyProtection="1">
      <alignment horizontal="right" vertical="center"/>
      <protection locked="0"/>
    </xf>
    <xf numFmtId="164" fontId="5" fillId="2" borderId="2" xfId="1" applyNumberFormat="1" applyFont="1" applyFill="1" applyBorder="1" applyAlignment="1" applyProtection="1">
      <alignment horizontal="right" vertical="center"/>
      <protection locked="0"/>
    </xf>
    <xf numFmtId="2" fontId="5" fillId="2" borderId="2" xfId="1" applyNumberFormat="1" applyFont="1" applyFill="1" applyBorder="1" applyAlignment="1" applyProtection="1">
      <alignment horizontal="right" vertical="center"/>
      <protection locked="0"/>
    </xf>
    <xf numFmtId="165" fontId="5" fillId="8" borderId="2" xfId="1" applyNumberFormat="1" applyFont="1" applyFill="1" applyBorder="1" applyAlignment="1" applyProtection="1">
      <alignment horizontal="right" vertical="center"/>
    </xf>
    <xf numFmtId="3" fontId="5" fillId="2" borderId="1" xfId="1" applyNumberFormat="1" applyFont="1" applyFill="1" applyBorder="1" applyAlignment="1" applyProtection="1">
      <alignment horizontal="righ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6" fillId="0" borderId="2" xfId="1" applyFont="1" applyFill="1" applyBorder="1" applyAlignment="1" applyProtection="1">
      <alignment horizontal="left" vertical="center"/>
      <protection hidden="1"/>
    </xf>
    <xf numFmtId="0" fontId="5" fillId="0" borderId="2" xfId="1" applyFont="1" applyFill="1" applyBorder="1" applyAlignment="1" applyProtection="1">
      <alignment horizontal="right" vertical="center"/>
      <protection hidden="1"/>
    </xf>
    <xf numFmtId="2" fontId="5" fillId="2" borderId="3" xfId="1" applyNumberFormat="1" applyFont="1" applyFill="1" applyBorder="1" applyAlignment="1" applyProtection="1">
      <alignment horizontal="right" vertical="center"/>
      <protection locked="0"/>
    </xf>
    <xf numFmtId="165" fontId="5" fillId="2" borderId="3" xfId="1" applyNumberFormat="1" applyFont="1" applyFill="1" applyBorder="1" applyAlignment="1" applyProtection="1">
      <alignment horizontal="right" vertical="center"/>
      <protection locked="0"/>
    </xf>
    <xf numFmtId="4" fontId="5" fillId="2" borderId="2" xfId="1" applyNumberFormat="1" applyFont="1" applyFill="1" applyBorder="1" applyAlignment="1" applyProtection="1">
      <alignment horizontal="right" vertical="center"/>
      <protection locked="0"/>
    </xf>
    <xf numFmtId="0" fontId="8" fillId="0" borderId="1" xfId="1" applyFont="1" applyBorder="1" applyAlignment="1" applyProtection="1">
      <alignment horizontal="center" vertical="center"/>
      <protection hidden="1"/>
    </xf>
    <xf numFmtId="0" fontId="24" fillId="0" borderId="3" xfId="1" applyFont="1" applyBorder="1" applyAlignment="1" applyProtection="1">
      <alignment horizontal="left" vertical="center" wrapText="1"/>
      <protection hidden="1"/>
    </xf>
    <xf numFmtId="0" fontId="24" fillId="0" borderId="0" xfId="1" applyFont="1" applyAlignment="1" applyProtection="1">
      <alignment horizontal="left" vertical="center" wrapText="1"/>
      <protection hidden="1"/>
    </xf>
    <xf numFmtId="0" fontId="5" fillId="2" borderId="3" xfId="1" applyFont="1" applyFill="1" applyBorder="1" applyAlignment="1" applyProtection="1">
      <alignment horizontal="right" vertical="center"/>
      <protection locked="0"/>
    </xf>
    <xf numFmtId="0" fontId="5" fillId="2" borderId="1" xfId="1" applyFont="1" applyFill="1" applyBorder="1" applyAlignment="1" applyProtection="1">
      <alignment horizontal="center" vertical="center"/>
      <protection locked="0"/>
    </xf>
    <xf numFmtId="0" fontId="8" fillId="0" borderId="0" xfId="1" applyFont="1" applyAlignment="1" applyProtection="1">
      <alignment horizontal="center" vertical="center"/>
      <protection hidden="1"/>
    </xf>
    <xf numFmtId="0" fontId="5" fillId="2" borderId="3" xfId="1" applyFont="1" applyFill="1" applyBorder="1" applyAlignment="1" applyProtection="1">
      <alignment horizontal="center" vertical="center"/>
      <protection locked="0"/>
    </xf>
    <xf numFmtId="0" fontId="5" fillId="2" borderId="1" xfId="1" applyFont="1" applyFill="1" applyBorder="1" applyAlignment="1" applyProtection="1">
      <alignment horizontal="left" vertical="center"/>
      <protection hidden="1"/>
    </xf>
    <xf numFmtId="0" fontId="5" fillId="2" borderId="2" xfId="1" applyFont="1" applyFill="1" applyBorder="1" applyAlignment="1" applyProtection="1">
      <alignment horizontal="right" vertical="center" shrinkToFit="1"/>
      <protection locked="0"/>
    </xf>
    <xf numFmtId="0" fontId="5" fillId="2" borderId="1" xfId="1" applyFont="1" applyFill="1" applyBorder="1" applyAlignment="1" applyProtection="1">
      <alignment horizontal="right" vertical="center"/>
      <protection locked="0"/>
    </xf>
    <xf numFmtId="0" fontId="5" fillId="2" borderId="3" xfId="1" applyFont="1" applyFill="1" applyBorder="1" applyAlignment="1" applyProtection="1">
      <alignment horizontal="left" vertical="center"/>
      <protection hidden="1"/>
    </xf>
    <xf numFmtId="0" fontId="5" fillId="2" borderId="4" xfId="1" applyFont="1" applyFill="1" applyBorder="1" applyAlignment="1" applyProtection="1">
      <alignment horizontal="left" vertical="center"/>
      <protection locked="0"/>
    </xf>
    <xf numFmtId="0" fontId="6" fillId="3" borderId="2" xfId="1" applyFont="1" applyFill="1" applyBorder="1" applyAlignment="1" applyProtection="1">
      <alignment vertical="center"/>
      <protection locked="0"/>
    </xf>
    <xf numFmtId="0" fontId="5" fillId="2" borderId="3" xfId="1" quotePrefix="1" applyFont="1" applyFill="1" applyBorder="1" applyAlignment="1" applyProtection="1">
      <alignment horizontal="right" vertical="center"/>
      <protection locked="0"/>
    </xf>
    <xf numFmtId="0" fontId="5" fillId="2" borderId="2" xfId="1" quotePrefix="1" applyFont="1" applyFill="1" applyBorder="1" applyAlignment="1" applyProtection="1">
      <alignment horizontal="right" vertical="center"/>
      <protection locked="0"/>
    </xf>
    <xf numFmtId="1" fontId="5" fillId="2" borderId="2" xfId="1" applyNumberFormat="1" applyFont="1" applyFill="1" applyBorder="1" applyAlignment="1" applyProtection="1">
      <alignment horizontal="right" vertical="center"/>
      <protection locked="0"/>
    </xf>
    <xf numFmtId="167" fontId="5" fillId="2" borderId="2" xfId="1" applyNumberFormat="1" applyFont="1" applyFill="1" applyBorder="1" applyAlignment="1" applyProtection="1">
      <alignment horizontal="right" vertical="center"/>
      <protection locked="0"/>
    </xf>
    <xf numFmtId="3" fontId="5" fillId="0" borderId="2" xfId="1" applyNumberFormat="1" applyFont="1" applyBorder="1" applyAlignment="1" applyProtection="1">
      <alignment horizontal="right" vertical="center" shrinkToFit="1"/>
      <protection hidden="1"/>
    </xf>
    <xf numFmtId="0" fontId="5" fillId="0" borderId="3" xfId="1" applyFont="1" applyBorder="1" applyAlignment="1" applyProtection="1">
      <alignment horizontal="left" vertical="center"/>
      <protection hidden="1"/>
    </xf>
    <xf numFmtId="0" fontId="5" fillId="0" borderId="0" xfId="1" applyFont="1" applyBorder="1" applyAlignment="1" applyProtection="1">
      <alignment horizontal="left" vertical="center"/>
      <protection hidden="1"/>
    </xf>
    <xf numFmtId="0" fontId="5" fillId="0" borderId="2" xfId="1" applyFont="1" applyBorder="1" applyAlignment="1" applyProtection="1">
      <alignment horizontal="left" vertical="center"/>
      <protection hidden="1"/>
    </xf>
    <xf numFmtId="0" fontId="5" fillId="2" borderId="2" xfId="1" applyFont="1" applyFill="1" applyBorder="1" applyAlignment="1" applyProtection="1">
      <alignment horizontal="left" vertical="center" shrinkToFit="1"/>
      <protection hidden="1"/>
    </xf>
    <xf numFmtId="0" fontId="11" fillId="0" borderId="6" xfId="0" applyFont="1" applyBorder="1" applyAlignment="1" applyProtection="1">
      <alignment horizontal="left" vertical="center"/>
    </xf>
    <xf numFmtId="0" fontId="0" fillId="0" borderId="0" xfId="0" applyFont="1" applyAlignment="1" applyProtection="1">
      <alignment horizontal="left" vertical="center" wrapText="1"/>
    </xf>
    <xf numFmtId="0" fontId="11" fillId="0" borderId="6"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 xfId="0" applyFont="1" applyBorder="1" applyAlignment="1" applyProtection="1">
      <alignment horizontal="left" vertical="center"/>
    </xf>
    <xf numFmtId="0" fontId="16" fillId="0" borderId="6"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4" fillId="0" borderId="6"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0" fillId="0" borderId="6" xfId="0" applyFont="1" applyBorder="1" applyAlignment="1" applyProtection="1">
      <alignment horizontal="left" vertical="center" wrapText="1"/>
    </xf>
  </cellXfs>
  <cellStyles count="3">
    <cellStyle name="Hyperlink" xfId="2" builtinId="8"/>
    <cellStyle name="Normal" xfId="0" builtinId="0"/>
    <cellStyle name="Normal 2" xfId="1"/>
  </cellStyles>
  <dxfs count="27">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xdr:rowOff>
    </xdr:from>
    <xdr:to>
      <xdr:col>5</xdr:col>
      <xdr:colOff>152400</xdr:colOff>
      <xdr:row>4</xdr:row>
      <xdr:rowOff>7735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7620"/>
          <a:ext cx="1737360" cy="792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xdr:rowOff>
    </xdr:from>
    <xdr:to>
      <xdr:col>5</xdr:col>
      <xdr:colOff>152400</xdr:colOff>
      <xdr:row>4</xdr:row>
      <xdr:rowOff>7735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7620"/>
          <a:ext cx="1737360" cy="792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7620</xdr:rowOff>
    </xdr:from>
    <xdr:to>
      <xdr:col>5</xdr:col>
      <xdr:colOff>152400</xdr:colOff>
      <xdr:row>4</xdr:row>
      <xdr:rowOff>7736</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7620"/>
          <a:ext cx="1737360" cy="7925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7620</xdr:rowOff>
    </xdr:from>
    <xdr:to>
      <xdr:col>5</xdr:col>
      <xdr:colOff>152400</xdr:colOff>
      <xdr:row>4</xdr:row>
      <xdr:rowOff>10668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7620"/>
          <a:ext cx="1737360" cy="795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ces-inc.com/" TargetMode="External"/><Relationship Id="rId1" Type="http://schemas.openxmlformats.org/officeDocument/2006/relationships/hyperlink" Target="mailto:sales@gces-inc.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ces-inc.com/" TargetMode="External"/><Relationship Id="rId1" Type="http://schemas.openxmlformats.org/officeDocument/2006/relationships/hyperlink" Target="mailto:sales@gces-inc.com"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gces-inc.com/" TargetMode="External"/><Relationship Id="rId1" Type="http://schemas.openxmlformats.org/officeDocument/2006/relationships/hyperlink" Target="mailto:sales@gces-inc.com"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ces-inc.com/" TargetMode="External"/><Relationship Id="rId1" Type="http://schemas.openxmlformats.org/officeDocument/2006/relationships/hyperlink" Target="mailto:sales@gces-inc.com" TargetMode="External"/><Relationship Id="rId5" Type="http://schemas.openxmlformats.org/officeDocument/2006/relationships/vmlDrawing" Target="../drawings/vmlDrawing4.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Q55"/>
  <sheetViews>
    <sheetView showGridLines="0" showRowColHeaders="0" tabSelected="1" zoomScaleNormal="100" workbookViewId="0"/>
  </sheetViews>
  <sheetFormatPr defaultColWidth="0" defaultRowHeight="14.4" zeroHeight="1" x14ac:dyDescent="0.3"/>
  <cols>
    <col min="1" max="1" width="1.6640625" style="64" customWidth="1"/>
    <col min="2" max="15" width="5.6640625" style="64" customWidth="1"/>
    <col min="16" max="16" width="1.6640625" style="64" customWidth="1"/>
    <col min="17" max="17" width="5.6640625" style="64" hidden="1" customWidth="1"/>
    <col min="18" max="16384" width="8.88671875" style="64" hidden="1"/>
  </cols>
  <sheetData>
    <row r="1" spans="1:16" ht="19.350000000000001" customHeight="1" x14ac:dyDescent="0.3">
      <c r="G1" s="54" t="s">
        <v>151</v>
      </c>
      <c r="I1" s="13"/>
      <c r="N1" s="77" t="s">
        <v>371</v>
      </c>
      <c r="O1" s="78">
        <f>'Electric Heater'!P1</f>
        <v>1.02</v>
      </c>
    </row>
    <row r="2" spans="1:16" x14ac:dyDescent="0.3">
      <c r="G2" s="64" t="s">
        <v>365</v>
      </c>
      <c r="I2" s="104" t="s">
        <v>357</v>
      </c>
      <c r="J2" s="104"/>
      <c r="K2" s="104"/>
    </row>
    <row r="3" spans="1:16" x14ac:dyDescent="0.3">
      <c r="I3" s="105" t="s">
        <v>358</v>
      </c>
      <c r="J3" s="105"/>
      <c r="K3" s="105"/>
    </row>
    <row r="4" spans="1:16" x14ac:dyDescent="0.3">
      <c r="I4" s="104" t="s">
        <v>356</v>
      </c>
      <c r="J4" s="104"/>
      <c r="K4" s="104"/>
    </row>
    <row r="5" spans="1:16" x14ac:dyDescent="0.3"/>
    <row r="6" spans="1:16" x14ac:dyDescent="0.3">
      <c r="B6" s="65" t="s">
        <v>349</v>
      </c>
    </row>
    <row r="7" spans="1:16" x14ac:dyDescent="0.3">
      <c r="B7" s="81">
        <v>1</v>
      </c>
      <c r="C7" s="64" t="s">
        <v>359</v>
      </c>
    </row>
    <row r="8" spans="1:16" x14ac:dyDescent="0.3">
      <c r="B8" s="81">
        <v>2</v>
      </c>
      <c r="C8" s="64" t="s">
        <v>360</v>
      </c>
      <c r="E8" s="66"/>
      <c r="F8" s="64" t="s">
        <v>361</v>
      </c>
    </row>
    <row r="9" spans="1:16" x14ac:dyDescent="0.3">
      <c r="B9" s="82"/>
      <c r="E9" s="67"/>
      <c r="F9" s="64" t="s">
        <v>362</v>
      </c>
    </row>
    <row r="10" spans="1:16" x14ac:dyDescent="0.3">
      <c r="B10" s="82"/>
      <c r="E10" s="80"/>
      <c r="F10" s="64" t="s">
        <v>373</v>
      </c>
    </row>
    <row r="11" spans="1:16" x14ac:dyDescent="0.3">
      <c r="B11" s="82"/>
      <c r="E11" s="68"/>
      <c r="F11" s="64" t="s">
        <v>363</v>
      </c>
    </row>
    <row r="12" spans="1:16" x14ac:dyDescent="0.3">
      <c r="B12" s="82"/>
      <c r="E12" s="69"/>
      <c r="F12" s="64" t="s">
        <v>364</v>
      </c>
    </row>
    <row r="13" spans="1:16" ht="28.8" x14ac:dyDescent="0.3">
      <c r="A13" s="79" t="s">
        <v>352</v>
      </c>
      <c r="B13" s="81">
        <v>3</v>
      </c>
      <c r="C13" s="103" t="s">
        <v>369</v>
      </c>
      <c r="D13" s="103"/>
      <c r="E13" s="103"/>
      <c r="F13" s="103"/>
      <c r="G13" s="103"/>
      <c r="H13" s="103"/>
      <c r="I13" s="103"/>
      <c r="J13" s="103"/>
      <c r="K13" s="103"/>
      <c r="L13" s="103"/>
      <c r="M13" s="103"/>
      <c r="N13" s="103"/>
      <c r="O13" s="103"/>
      <c r="P13" s="103"/>
    </row>
    <row r="14" spans="1:16" x14ac:dyDescent="0.3">
      <c r="B14" s="81">
        <v>5</v>
      </c>
      <c r="C14" s="64" t="s">
        <v>372</v>
      </c>
    </row>
    <row r="15" spans="1:16" x14ac:dyDescent="0.3">
      <c r="B15" s="81">
        <v>6</v>
      </c>
      <c r="C15" s="64" t="s">
        <v>374</v>
      </c>
    </row>
    <row r="16" spans="1: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hidden="1" x14ac:dyDescent="0.3"/>
    <row r="32"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sheetData>
  <sheetProtection password="EB9C" sheet="1" objects="1" scenarios="1"/>
  <mergeCells count="4">
    <mergeCell ref="C13:P13"/>
    <mergeCell ref="I2:K2"/>
    <mergeCell ref="I4:K4"/>
    <mergeCell ref="I3:K3"/>
  </mergeCells>
  <hyperlinks>
    <hyperlink ref="I2" r:id="rId1"/>
    <hyperlink ref="I4" r:id="rId2"/>
  </hyperlinks>
  <pageMargins left="0.7" right="0.7" top="0.35" bottom="0.35" header="0.3" footer="0.3"/>
  <pageSetup paperSize="9" orientation="portrait" r:id="rId3"/>
  <headerFooter>
    <oddHeader>&amp;L
&amp;G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BW100"/>
  <sheetViews>
    <sheetView showGridLines="0" showRowColHeaders="0" zoomScaleNormal="100" workbookViewId="0"/>
  </sheetViews>
  <sheetFormatPr defaultColWidth="0" defaultRowHeight="13.8" zeroHeight="1" x14ac:dyDescent="0.3"/>
  <cols>
    <col min="1" max="1" width="1.6640625" style="12" customWidth="1"/>
    <col min="2" max="16" width="5.6640625" style="12" customWidth="1"/>
    <col min="17" max="17" width="1.6640625" style="12" customWidth="1"/>
    <col min="18" max="19" width="5.6640625" style="12" hidden="1" customWidth="1"/>
    <col min="20" max="36" width="8.88671875" style="12" hidden="1" customWidth="1"/>
    <col min="37" max="37" width="10.33203125" style="12" hidden="1" customWidth="1"/>
    <col min="38" max="75" width="0" style="12" hidden="1" customWidth="1"/>
    <col min="76" max="16384" width="8.88671875" style="12" hidden="1"/>
  </cols>
  <sheetData>
    <row r="1" spans="2:75" ht="19.350000000000001" customHeight="1" x14ac:dyDescent="0.3">
      <c r="G1" s="54" t="s">
        <v>151</v>
      </c>
      <c r="O1" s="77" t="s">
        <v>371</v>
      </c>
      <c r="P1" s="78">
        <v>1.02</v>
      </c>
    </row>
    <row r="2" spans="2:75" ht="14.4" x14ac:dyDescent="0.3">
      <c r="G2" s="70" t="s">
        <v>365</v>
      </c>
      <c r="H2" s="70"/>
      <c r="I2" s="104" t="s">
        <v>357</v>
      </c>
      <c r="J2" s="104"/>
      <c r="K2" s="104"/>
    </row>
    <row r="3" spans="2:75" ht="14.4" x14ac:dyDescent="0.3">
      <c r="G3" s="70"/>
      <c r="H3" s="70"/>
      <c r="I3" s="105" t="s">
        <v>358</v>
      </c>
      <c r="J3" s="105"/>
      <c r="K3" s="105"/>
    </row>
    <row r="4" spans="2:75" ht="14.4" x14ac:dyDescent="0.3">
      <c r="G4" s="70"/>
      <c r="H4" s="70"/>
      <c r="I4" s="104" t="s">
        <v>356</v>
      </c>
      <c r="J4" s="104"/>
      <c r="K4" s="104"/>
    </row>
    <row r="5" spans="2:75" x14ac:dyDescent="0.3">
      <c r="B5" s="61" t="s">
        <v>189</v>
      </c>
      <c r="C5" s="62"/>
      <c r="D5" s="62"/>
      <c r="E5" s="62"/>
      <c r="F5" s="62"/>
      <c r="G5" s="62"/>
      <c r="H5" s="71"/>
      <c r="I5" s="14"/>
      <c r="J5" s="53" t="s">
        <v>190</v>
      </c>
      <c r="K5" s="14"/>
      <c r="L5" s="14"/>
      <c r="M5" s="14"/>
      <c r="N5" s="63"/>
      <c r="O5" s="63"/>
      <c r="P5" s="63"/>
      <c r="Q5" s="63"/>
      <c r="T5" s="12" t="s">
        <v>47</v>
      </c>
    </row>
    <row r="6" spans="2:75" ht="13.95" customHeight="1" x14ac:dyDescent="0.3">
      <c r="B6" s="15" t="s">
        <v>218</v>
      </c>
      <c r="C6" s="15"/>
      <c r="D6" s="15"/>
      <c r="E6" s="15"/>
      <c r="F6" s="111"/>
      <c r="G6" s="111"/>
      <c r="H6" s="111"/>
      <c r="I6" s="16"/>
      <c r="J6" s="15" t="s">
        <v>404</v>
      </c>
      <c r="K6" s="15"/>
      <c r="L6" s="15"/>
      <c r="M6" s="15"/>
      <c r="N6" s="113"/>
      <c r="O6" s="113"/>
      <c r="P6" s="4" t="s">
        <v>16</v>
      </c>
      <c r="Q6" s="14"/>
    </row>
    <row r="7" spans="2:75" x14ac:dyDescent="0.3">
      <c r="B7" s="17" t="s">
        <v>191</v>
      </c>
      <c r="C7" s="17"/>
      <c r="D7" s="17"/>
      <c r="E7" s="17"/>
      <c r="F7" s="107"/>
      <c r="G7" s="107"/>
      <c r="H7" s="107"/>
      <c r="I7" s="18"/>
      <c r="J7" s="17" t="s">
        <v>215</v>
      </c>
      <c r="K7" s="17"/>
      <c r="L7" s="17"/>
      <c r="M7" s="19"/>
      <c r="N7" s="116">
        <v>10</v>
      </c>
      <c r="O7" s="116"/>
      <c r="P7" s="20" t="s">
        <v>154</v>
      </c>
      <c r="T7" s="12" t="s">
        <v>48</v>
      </c>
      <c r="U7" s="12" t="s">
        <v>49</v>
      </c>
      <c r="V7" s="12" t="s">
        <v>50</v>
      </c>
      <c r="W7" s="12" t="s">
        <v>51</v>
      </c>
      <c r="X7" s="12" t="s">
        <v>52</v>
      </c>
      <c r="AA7" s="12" t="s">
        <v>31</v>
      </c>
      <c r="AB7" s="12" t="s">
        <v>19</v>
      </c>
      <c r="AC7" s="12" t="s">
        <v>53</v>
      </c>
      <c r="AD7" s="12" t="s">
        <v>17</v>
      </c>
      <c r="AE7" s="12" t="s">
        <v>54</v>
      </c>
      <c r="AF7" s="12" t="s">
        <v>55</v>
      </c>
      <c r="AG7" s="12" t="s">
        <v>56</v>
      </c>
      <c r="AH7" s="12" t="s">
        <v>57</v>
      </c>
      <c r="AI7" s="12" t="s">
        <v>31</v>
      </c>
      <c r="AJ7" s="12" t="s">
        <v>33</v>
      </c>
      <c r="AK7" s="12" t="s">
        <v>58</v>
      </c>
      <c r="AL7" s="12" t="s">
        <v>59</v>
      </c>
      <c r="AM7" s="12" t="s">
        <v>60</v>
      </c>
      <c r="AN7" s="12" t="s">
        <v>345</v>
      </c>
      <c r="AO7" s="12" t="s">
        <v>61</v>
      </c>
      <c r="AP7" s="12" t="s">
        <v>62</v>
      </c>
      <c r="AQ7" s="12" t="s">
        <v>63</v>
      </c>
      <c r="AR7" s="12" t="s">
        <v>56</v>
      </c>
      <c r="AS7" s="12" t="s">
        <v>64</v>
      </c>
      <c r="AT7" s="12" t="s">
        <v>65</v>
      </c>
      <c r="AU7" s="12" t="s">
        <v>66</v>
      </c>
      <c r="AV7" s="12" t="s">
        <v>67</v>
      </c>
      <c r="AW7" s="12" t="s">
        <v>68</v>
      </c>
      <c r="AX7" s="12" t="s">
        <v>6</v>
      </c>
      <c r="AY7" s="12" t="s">
        <v>69</v>
      </c>
      <c r="AZ7" s="12" t="s">
        <v>70</v>
      </c>
      <c r="BA7" s="12" t="s">
        <v>10</v>
      </c>
      <c r="BB7" s="12" t="s">
        <v>71</v>
      </c>
      <c r="BC7" s="12" t="s">
        <v>72</v>
      </c>
      <c r="BD7" s="12" t="s">
        <v>277</v>
      </c>
      <c r="BE7" s="12" t="s">
        <v>274</v>
      </c>
      <c r="BF7" s="12" t="s">
        <v>286</v>
      </c>
      <c r="BG7" s="12" t="s">
        <v>205</v>
      </c>
      <c r="BH7" s="12" t="s">
        <v>44</v>
      </c>
      <c r="BI7" s="12" t="s">
        <v>431</v>
      </c>
      <c r="BJ7" s="12" t="s">
        <v>413</v>
      </c>
      <c r="BK7" s="12" t="s">
        <v>416</v>
      </c>
      <c r="BL7" s="12" t="s">
        <v>420</v>
      </c>
      <c r="BM7" s="12" t="s">
        <v>458</v>
      </c>
      <c r="BN7" s="12" t="s">
        <v>428</v>
      </c>
      <c r="BO7" s="12" t="s">
        <v>447</v>
      </c>
      <c r="BP7" s="12" t="s">
        <v>450</v>
      </c>
      <c r="BQ7" s="12" t="s">
        <v>454</v>
      </c>
      <c r="BR7" s="12" t="s">
        <v>461</v>
      </c>
      <c r="BS7" s="12" t="s">
        <v>465</v>
      </c>
      <c r="BT7" s="12" t="s">
        <v>467</v>
      </c>
      <c r="BU7" s="12" t="s">
        <v>475</v>
      </c>
      <c r="BV7" s="12" t="s">
        <v>472</v>
      </c>
      <c r="BW7" s="12" t="s">
        <v>479</v>
      </c>
    </row>
    <row r="8" spans="2:75" x14ac:dyDescent="0.3">
      <c r="B8" s="17" t="s">
        <v>192</v>
      </c>
      <c r="C8" s="17"/>
      <c r="D8" s="17"/>
      <c r="E8" s="17"/>
      <c r="F8" s="107"/>
      <c r="G8" s="107"/>
      <c r="H8" s="107"/>
      <c r="I8" s="16"/>
      <c r="J8" s="22" t="s">
        <v>241</v>
      </c>
      <c r="K8" s="17"/>
      <c r="L8" s="17"/>
      <c r="M8" s="17"/>
      <c r="N8" s="107"/>
      <c r="O8" s="107"/>
      <c r="P8" s="19"/>
      <c r="T8" s="12">
        <v>2</v>
      </c>
      <c r="U8" s="12">
        <v>2.375</v>
      </c>
      <c r="V8" s="12">
        <v>3</v>
      </c>
      <c r="W8" s="12">
        <v>0</v>
      </c>
      <c r="X8" s="21" t="s">
        <v>155</v>
      </c>
      <c r="AA8" s="12" t="s">
        <v>73</v>
      </c>
      <c r="AB8" s="12">
        <v>150</v>
      </c>
      <c r="AC8" s="12" t="s">
        <v>74</v>
      </c>
      <c r="AD8" s="12" t="s">
        <v>269</v>
      </c>
      <c r="AE8" s="12" t="s">
        <v>75</v>
      </c>
      <c r="AF8" s="12">
        <v>50</v>
      </c>
      <c r="AG8" s="12">
        <v>1</v>
      </c>
      <c r="AH8" s="12">
        <v>120</v>
      </c>
      <c r="AI8" s="12" t="s">
        <v>76</v>
      </c>
      <c r="AJ8" s="12" t="s">
        <v>77</v>
      </c>
      <c r="AK8" s="12" t="s">
        <v>78</v>
      </c>
      <c r="AL8" s="12" t="s">
        <v>79</v>
      </c>
      <c r="AM8" s="12" t="s">
        <v>80</v>
      </c>
      <c r="AN8" s="12" t="s">
        <v>326</v>
      </c>
      <c r="AO8" s="12" t="s">
        <v>39</v>
      </c>
      <c r="AP8" s="12" t="s">
        <v>76</v>
      </c>
      <c r="AQ8" s="12" t="s">
        <v>21</v>
      </c>
      <c r="AR8" s="12" t="s">
        <v>13</v>
      </c>
      <c r="AS8" s="12">
        <v>0.43</v>
      </c>
      <c r="AT8" s="12" t="s">
        <v>0</v>
      </c>
      <c r="AU8" s="12" t="s">
        <v>1</v>
      </c>
      <c r="AV8" s="12" t="s">
        <v>81</v>
      </c>
      <c r="AW8" s="12" t="s">
        <v>3</v>
      </c>
      <c r="AX8" s="12" t="s">
        <v>82</v>
      </c>
      <c r="AY8" s="12" t="s">
        <v>8</v>
      </c>
      <c r="AZ8" s="12" t="s">
        <v>9</v>
      </c>
      <c r="BA8" s="12" t="s">
        <v>11</v>
      </c>
      <c r="BB8" s="12" t="s">
        <v>14</v>
      </c>
      <c r="BC8" s="12" t="s">
        <v>83</v>
      </c>
      <c r="BD8" s="12" t="s">
        <v>278</v>
      </c>
      <c r="BE8" s="12" t="s">
        <v>46</v>
      </c>
      <c r="BF8" s="12" t="s">
        <v>287</v>
      </c>
      <c r="BG8" s="12" t="s">
        <v>296</v>
      </c>
      <c r="BH8" s="12" t="s">
        <v>291</v>
      </c>
      <c r="BI8" s="12" t="s">
        <v>409</v>
      </c>
      <c r="BJ8" s="12" t="s">
        <v>414</v>
      </c>
      <c r="BK8" s="12" t="s">
        <v>417</v>
      </c>
      <c r="BL8" s="12" t="s">
        <v>421</v>
      </c>
      <c r="BM8" s="12" t="s">
        <v>459</v>
      </c>
      <c r="BN8" s="12" t="s">
        <v>429</v>
      </c>
      <c r="BO8" s="12" t="s">
        <v>448</v>
      </c>
      <c r="BP8" s="12" t="s">
        <v>451</v>
      </c>
      <c r="BQ8" s="12" t="s">
        <v>455</v>
      </c>
      <c r="BR8" s="12" t="s">
        <v>462</v>
      </c>
      <c r="BS8" s="12" t="s">
        <v>455</v>
      </c>
      <c r="BT8" s="12" t="s">
        <v>468</v>
      </c>
      <c r="BU8" s="12" t="s">
        <v>470</v>
      </c>
      <c r="BV8" s="12" t="s">
        <v>473</v>
      </c>
      <c r="BW8" s="12" t="s">
        <v>480</v>
      </c>
    </row>
    <row r="9" spans="2:75" x14ac:dyDescent="0.3">
      <c r="B9" s="17" t="s">
        <v>194</v>
      </c>
      <c r="C9" s="17"/>
      <c r="D9" s="17"/>
      <c r="E9" s="17"/>
      <c r="F9" s="107"/>
      <c r="G9" s="107"/>
      <c r="H9" s="107"/>
      <c r="I9" s="16"/>
      <c r="J9" s="17" t="s">
        <v>285</v>
      </c>
      <c r="K9" s="17"/>
      <c r="L9" s="17"/>
      <c r="M9" s="17"/>
      <c r="N9" s="114"/>
      <c r="O9" s="114"/>
      <c r="P9" s="20" t="str">
        <f>P6</f>
        <v>kW</v>
      </c>
      <c r="T9" s="12">
        <v>3</v>
      </c>
      <c r="U9" s="12">
        <v>3.5</v>
      </c>
      <c r="V9" s="12">
        <v>6</v>
      </c>
      <c r="W9" s="12">
        <v>0</v>
      </c>
      <c r="X9" s="21">
        <v>5</v>
      </c>
      <c r="AA9" s="12" t="s">
        <v>84</v>
      </c>
      <c r="AB9" s="12">
        <v>300</v>
      </c>
      <c r="AC9" s="12" t="s">
        <v>85</v>
      </c>
      <c r="AD9" s="12" t="s">
        <v>270</v>
      </c>
      <c r="AE9" s="12" t="s">
        <v>36</v>
      </c>
      <c r="AF9" s="12">
        <v>60</v>
      </c>
      <c r="AG9" s="12">
        <v>3</v>
      </c>
      <c r="AH9" s="12">
        <v>240</v>
      </c>
      <c r="AI9" s="12" t="s">
        <v>32</v>
      </c>
      <c r="AJ9" s="12" t="s">
        <v>243</v>
      </c>
      <c r="AK9" s="12" t="s">
        <v>86</v>
      </c>
      <c r="AL9" s="12" t="s">
        <v>87</v>
      </c>
      <c r="AM9" s="12" t="s">
        <v>88</v>
      </c>
      <c r="AN9" s="12" t="s">
        <v>327</v>
      </c>
      <c r="AO9" s="12" t="s">
        <v>89</v>
      </c>
      <c r="AP9" s="12" t="s">
        <v>104</v>
      </c>
      <c r="AQ9" s="12" t="s">
        <v>76</v>
      </c>
      <c r="AR9" s="12" t="s">
        <v>91</v>
      </c>
      <c r="AS9" s="12">
        <v>0.47499999999999998</v>
      </c>
      <c r="AT9" s="12" t="s">
        <v>92</v>
      </c>
      <c r="AU9" s="12" t="s">
        <v>93</v>
      </c>
      <c r="AV9" s="12" t="s">
        <v>2</v>
      </c>
      <c r="AW9" s="12" t="s">
        <v>94</v>
      </c>
      <c r="AX9" s="12" t="s">
        <v>95</v>
      </c>
      <c r="AY9" s="12" t="s">
        <v>96</v>
      </c>
      <c r="AZ9" s="12" t="s">
        <v>97</v>
      </c>
      <c r="BA9" s="12" t="s">
        <v>98</v>
      </c>
      <c r="BB9" s="12" t="s">
        <v>99</v>
      </c>
      <c r="BC9" s="12" t="s">
        <v>16</v>
      </c>
      <c r="BD9" s="12" t="s">
        <v>188</v>
      </c>
      <c r="BE9" s="12" t="s">
        <v>162</v>
      </c>
      <c r="BF9" s="12" t="s">
        <v>288</v>
      </c>
      <c r="BG9" s="12" t="s">
        <v>293</v>
      </c>
      <c r="BH9" s="12" t="s">
        <v>292</v>
      </c>
      <c r="BI9" s="12" t="s">
        <v>410</v>
      </c>
      <c r="BJ9" s="12" t="s">
        <v>415</v>
      </c>
      <c r="BK9" s="12" t="s">
        <v>418</v>
      </c>
      <c r="BL9" s="12" t="s">
        <v>422</v>
      </c>
      <c r="BN9" s="12" t="s">
        <v>430</v>
      </c>
      <c r="BO9" s="12" t="s">
        <v>449</v>
      </c>
      <c r="BP9" s="12" t="s">
        <v>452</v>
      </c>
      <c r="BQ9" s="12" t="s">
        <v>456</v>
      </c>
      <c r="BR9" s="12" t="s">
        <v>463</v>
      </c>
      <c r="BS9" s="12" t="s">
        <v>466</v>
      </c>
      <c r="BT9" s="12" t="s">
        <v>469</v>
      </c>
      <c r="BU9" s="12" t="s">
        <v>471</v>
      </c>
      <c r="BV9" s="12" t="s">
        <v>474</v>
      </c>
      <c r="BW9" s="12" t="s">
        <v>481</v>
      </c>
    </row>
    <row r="10" spans="2:75" x14ac:dyDescent="0.3">
      <c r="B10" s="17" t="s">
        <v>238</v>
      </c>
      <c r="C10" s="17"/>
      <c r="D10" s="17"/>
      <c r="E10" s="17"/>
      <c r="F10" s="107"/>
      <c r="G10" s="107"/>
      <c r="H10" s="107"/>
      <c r="I10" s="16"/>
      <c r="J10" s="17" t="s">
        <v>405</v>
      </c>
      <c r="K10" s="17"/>
      <c r="L10" s="17"/>
      <c r="M10" s="19"/>
      <c r="N10" s="109" t="str">
        <f>IF(NOT(N6=""),(N6+IF(N8="Yes",N9,0))/((100-N7)/100),"")</f>
        <v/>
      </c>
      <c r="O10" s="109"/>
      <c r="P10" s="20" t="str">
        <f>P6</f>
        <v>kW</v>
      </c>
      <c r="T10" s="12">
        <v>4</v>
      </c>
      <c r="U10" s="12">
        <v>4.5</v>
      </c>
      <c r="V10" s="12">
        <v>12</v>
      </c>
      <c r="W10" s="12">
        <v>9</v>
      </c>
      <c r="X10" s="21" t="s">
        <v>157</v>
      </c>
      <c r="AA10" s="12" t="s">
        <v>100</v>
      </c>
      <c r="AB10" s="12">
        <v>600</v>
      </c>
      <c r="AC10" s="12" t="s">
        <v>101</v>
      </c>
      <c r="AD10" s="12" t="s">
        <v>271</v>
      </c>
      <c r="AH10" s="12">
        <v>480</v>
      </c>
      <c r="AI10" s="12" t="s">
        <v>84</v>
      </c>
      <c r="AJ10" s="12" t="s">
        <v>406</v>
      </c>
      <c r="AL10" s="12" t="s">
        <v>102</v>
      </c>
      <c r="AM10" s="12" t="s">
        <v>92</v>
      </c>
      <c r="AN10" s="12" t="s">
        <v>328</v>
      </c>
      <c r="AO10" s="12" t="s">
        <v>103</v>
      </c>
      <c r="AP10" s="12" t="s">
        <v>412</v>
      </c>
      <c r="AR10" s="12" t="s">
        <v>299</v>
      </c>
      <c r="AT10" s="12" t="s">
        <v>105</v>
      </c>
      <c r="AU10" s="12" t="s">
        <v>106</v>
      </c>
      <c r="AV10" s="12" t="s">
        <v>94</v>
      </c>
      <c r="AW10" s="12" t="s">
        <v>107</v>
      </c>
      <c r="AX10" s="12" t="s">
        <v>7</v>
      </c>
      <c r="AY10" s="12" t="s">
        <v>108</v>
      </c>
      <c r="AZ10" s="12" t="s">
        <v>109</v>
      </c>
      <c r="BA10" s="12" t="s">
        <v>110</v>
      </c>
      <c r="BC10" s="12" t="s">
        <v>111</v>
      </c>
      <c r="BD10" s="12" t="s">
        <v>279</v>
      </c>
      <c r="BE10" s="12" t="s">
        <v>275</v>
      </c>
      <c r="BF10" s="12" t="s">
        <v>179</v>
      </c>
      <c r="BH10" s="12" t="s">
        <v>293</v>
      </c>
      <c r="BI10" s="12" t="s">
        <v>411</v>
      </c>
      <c r="BK10" s="12" t="s">
        <v>419</v>
      </c>
      <c r="BL10" s="12" t="s">
        <v>423</v>
      </c>
      <c r="BP10" s="12" t="s">
        <v>453</v>
      </c>
      <c r="BQ10" s="12" t="s">
        <v>457</v>
      </c>
    </row>
    <row r="11" spans="2:75" ht="13.95" customHeight="1" x14ac:dyDescent="0.3">
      <c r="B11" s="17" t="s">
        <v>239</v>
      </c>
      <c r="C11" s="17"/>
      <c r="D11" s="17"/>
      <c r="E11" s="17"/>
      <c r="F11" s="107"/>
      <c r="G11" s="107"/>
      <c r="H11" s="107"/>
      <c r="I11" s="16"/>
      <c r="J11" s="17" t="s">
        <v>290</v>
      </c>
      <c r="K11" s="17"/>
      <c r="L11" s="17"/>
      <c r="M11" s="19"/>
      <c r="N11" s="115"/>
      <c r="O11" s="115"/>
      <c r="P11" s="20" t="s">
        <v>164</v>
      </c>
      <c r="T11" s="12">
        <v>5</v>
      </c>
      <c r="U11" s="12">
        <v>5.5629999999999997</v>
      </c>
      <c r="V11" s="12">
        <v>12</v>
      </c>
      <c r="W11" s="12">
        <v>9</v>
      </c>
      <c r="X11" s="21">
        <v>10</v>
      </c>
      <c r="AB11" s="12">
        <v>900</v>
      </c>
      <c r="AC11" s="12" t="s">
        <v>112</v>
      </c>
      <c r="AD11" s="12" t="s">
        <v>273</v>
      </c>
      <c r="AH11" s="12">
        <v>720</v>
      </c>
      <c r="AI11" s="12" t="s">
        <v>100</v>
      </c>
      <c r="AL11" s="12" t="s">
        <v>113</v>
      </c>
      <c r="AM11" s="12" t="s">
        <v>114</v>
      </c>
      <c r="AN11" s="12" t="s">
        <v>329</v>
      </c>
      <c r="AO11" s="12" t="s">
        <v>115</v>
      </c>
      <c r="AP11" s="12" t="s">
        <v>90</v>
      </c>
      <c r="AT11" s="12" t="s">
        <v>116</v>
      </c>
      <c r="AU11" s="12" t="s">
        <v>117</v>
      </c>
      <c r="AV11" s="12" t="s">
        <v>107</v>
      </c>
      <c r="AW11" s="12" t="s">
        <v>118</v>
      </c>
      <c r="AX11" s="12" t="s">
        <v>119</v>
      </c>
      <c r="AZ11" s="12" t="s">
        <v>120</v>
      </c>
      <c r="BA11" s="12" t="s">
        <v>121</v>
      </c>
      <c r="BC11" s="12" t="s">
        <v>122</v>
      </c>
      <c r="BD11" s="12" t="s">
        <v>282</v>
      </c>
      <c r="BE11" s="12" t="s">
        <v>276</v>
      </c>
      <c r="BF11" s="12" t="s">
        <v>289</v>
      </c>
      <c r="BH11" s="12" t="s">
        <v>294</v>
      </c>
      <c r="BL11" s="12" t="s">
        <v>424</v>
      </c>
    </row>
    <row r="12" spans="2:75" ht="14.4" x14ac:dyDescent="0.3">
      <c r="B12" s="23" t="s">
        <v>219</v>
      </c>
      <c r="C12" s="23"/>
      <c r="D12" s="23"/>
      <c r="E12" s="23"/>
      <c r="F12" s="107"/>
      <c r="G12" s="107"/>
      <c r="H12" s="107"/>
      <c r="I12" s="16"/>
      <c r="J12" s="17" t="s">
        <v>370</v>
      </c>
      <c r="K12" s="17"/>
      <c r="L12" s="17"/>
      <c r="M12" s="19"/>
      <c r="N12" s="112"/>
      <c r="O12" s="112"/>
      <c r="P12" s="20" t="s">
        <v>164</v>
      </c>
      <c r="T12" s="12">
        <v>6</v>
      </c>
      <c r="U12" s="12">
        <v>6.625</v>
      </c>
      <c r="V12" s="12">
        <v>15</v>
      </c>
      <c r="W12" s="12">
        <v>15</v>
      </c>
      <c r="X12" s="21">
        <v>20</v>
      </c>
      <c r="AB12" s="12">
        <v>1500</v>
      </c>
      <c r="AC12" s="12" t="s">
        <v>123</v>
      </c>
      <c r="AD12" s="12" t="s">
        <v>272</v>
      </c>
      <c r="AL12" s="12" t="s">
        <v>124</v>
      </c>
      <c r="AM12" s="12" t="s">
        <v>125</v>
      </c>
      <c r="AN12" s="12" t="s">
        <v>330</v>
      </c>
      <c r="AO12" s="12" t="s">
        <v>126</v>
      </c>
      <c r="AU12" s="12" t="s">
        <v>127</v>
      </c>
      <c r="AV12" s="12" t="s">
        <v>118</v>
      </c>
      <c r="AW12" s="12" t="s">
        <v>128</v>
      </c>
      <c r="AZ12" s="12" t="s">
        <v>129</v>
      </c>
      <c r="BA12" s="12" t="s">
        <v>130</v>
      </c>
      <c r="BD12" s="12" t="s">
        <v>280</v>
      </c>
      <c r="BH12" s="12" t="s">
        <v>295</v>
      </c>
      <c r="BL12" s="12" t="s">
        <v>425</v>
      </c>
    </row>
    <row r="13" spans="2:75" x14ac:dyDescent="0.3">
      <c r="B13" s="24" t="s">
        <v>266</v>
      </c>
      <c r="C13" s="17"/>
      <c r="D13" s="17"/>
      <c r="E13" s="17"/>
      <c r="F13" s="107"/>
      <c r="G13" s="107"/>
      <c r="H13" s="107"/>
      <c r="I13" s="16"/>
      <c r="J13" s="17" t="s">
        <v>17</v>
      </c>
      <c r="K13" s="17"/>
      <c r="L13" s="17"/>
      <c r="M13" s="17"/>
      <c r="N13" s="108"/>
      <c r="O13" s="108"/>
      <c r="P13" s="108"/>
      <c r="Q13" s="14"/>
      <c r="T13" s="12">
        <v>8</v>
      </c>
      <c r="U13" s="12">
        <v>8.625</v>
      </c>
      <c r="V13" s="12">
        <v>27</v>
      </c>
      <c r="W13" s="12">
        <v>27</v>
      </c>
      <c r="X13" s="21">
        <v>30</v>
      </c>
      <c r="AB13" s="12">
        <v>2500</v>
      </c>
      <c r="AC13" s="12" t="s">
        <v>131</v>
      </c>
      <c r="AL13" s="12" t="s">
        <v>132</v>
      </c>
      <c r="AM13" s="12" t="s">
        <v>0</v>
      </c>
      <c r="AN13" s="12" t="s">
        <v>331</v>
      </c>
      <c r="AO13" s="12" t="s">
        <v>133</v>
      </c>
      <c r="AU13" s="12" t="s">
        <v>134</v>
      </c>
      <c r="AV13" s="12" t="s">
        <v>128</v>
      </c>
      <c r="AW13" s="12" t="s">
        <v>135</v>
      </c>
      <c r="BA13" s="12" t="s">
        <v>136</v>
      </c>
      <c r="BD13" s="12" t="s">
        <v>281</v>
      </c>
      <c r="BL13" s="12" t="s">
        <v>426</v>
      </c>
    </row>
    <row r="14" spans="2:75" x14ac:dyDescent="0.3">
      <c r="B14" s="25" t="s">
        <v>267</v>
      </c>
      <c r="C14" s="23"/>
      <c r="D14" s="23"/>
      <c r="E14" s="23"/>
      <c r="F14" s="106"/>
      <c r="G14" s="106"/>
      <c r="H14" s="106"/>
      <c r="I14" s="16"/>
      <c r="J14" s="22" t="s">
        <v>193</v>
      </c>
      <c r="K14" s="22"/>
      <c r="L14" s="22"/>
      <c r="M14" s="22"/>
      <c r="N14" s="107"/>
      <c r="O14" s="107"/>
      <c r="Q14" s="16"/>
      <c r="T14" s="12">
        <v>10</v>
      </c>
      <c r="U14" s="12">
        <v>10.75</v>
      </c>
      <c r="V14" s="12">
        <v>42</v>
      </c>
      <c r="W14" s="12">
        <v>36</v>
      </c>
      <c r="X14" s="21" t="s">
        <v>163</v>
      </c>
      <c r="AC14" s="12" t="s">
        <v>137</v>
      </c>
      <c r="AL14" s="12" t="s">
        <v>138</v>
      </c>
      <c r="AM14" s="12" t="s">
        <v>139</v>
      </c>
      <c r="AN14" s="12" t="s">
        <v>165</v>
      </c>
      <c r="AO14" s="12" t="s">
        <v>140</v>
      </c>
      <c r="AV14" s="12" t="s">
        <v>135</v>
      </c>
      <c r="AW14" s="12" t="s">
        <v>141</v>
      </c>
      <c r="BL14" s="12" t="s">
        <v>427</v>
      </c>
    </row>
    <row r="15" spans="2:75" x14ac:dyDescent="0.3">
      <c r="I15" s="16"/>
      <c r="J15" s="17" t="s">
        <v>18</v>
      </c>
      <c r="K15" s="17"/>
      <c r="L15" s="17"/>
      <c r="M15" s="17"/>
      <c r="N15" s="119"/>
      <c r="O15" s="119"/>
      <c r="P15" s="23" t="s">
        <v>19</v>
      </c>
      <c r="T15" s="12">
        <v>12</v>
      </c>
      <c r="U15" s="12">
        <v>12.75</v>
      </c>
      <c r="V15" s="12">
        <v>60</v>
      </c>
      <c r="W15" s="12">
        <v>54</v>
      </c>
      <c r="X15" s="21">
        <v>40</v>
      </c>
      <c r="AC15" s="12" t="s">
        <v>142</v>
      </c>
      <c r="AN15" s="12" t="s">
        <v>332</v>
      </c>
      <c r="AO15" s="12" t="s">
        <v>143</v>
      </c>
      <c r="AV15" s="12" t="s">
        <v>141</v>
      </c>
      <c r="AW15" s="12" t="s">
        <v>144</v>
      </c>
    </row>
    <row r="16" spans="2:75" x14ac:dyDescent="0.3">
      <c r="B16" s="53" t="s">
        <v>169</v>
      </c>
      <c r="I16" s="16"/>
      <c r="J16" s="17" t="s">
        <v>20</v>
      </c>
      <c r="K16" s="17"/>
      <c r="L16" s="17"/>
      <c r="M16" s="17"/>
      <c r="N16" s="107"/>
      <c r="O16" s="107"/>
      <c r="P16" s="107"/>
      <c r="Q16" s="16"/>
      <c r="T16" s="12">
        <v>14</v>
      </c>
      <c r="U16" s="12">
        <v>14</v>
      </c>
      <c r="V16" s="12">
        <v>90</v>
      </c>
      <c r="W16" s="12">
        <v>75</v>
      </c>
      <c r="X16" s="21">
        <v>60</v>
      </c>
      <c r="AC16" s="12" t="s">
        <v>145</v>
      </c>
      <c r="AL16" s="12" t="s">
        <v>166</v>
      </c>
      <c r="AN16" s="12" t="s">
        <v>333</v>
      </c>
      <c r="AV16" s="12" t="s">
        <v>144</v>
      </c>
    </row>
    <row r="17" spans="2:40" ht="13.95" customHeight="1" x14ac:dyDescent="0.3">
      <c r="B17" s="27" t="s">
        <v>216</v>
      </c>
      <c r="C17" s="27"/>
      <c r="D17" s="27"/>
      <c r="E17" s="15"/>
      <c r="F17" s="117"/>
      <c r="G17" s="117"/>
      <c r="H17" s="4" t="s">
        <v>0</v>
      </c>
      <c r="I17" s="14"/>
      <c r="J17" s="17" t="s">
        <v>22</v>
      </c>
      <c r="K17" s="17"/>
      <c r="L17" s="17"/>
      <c r="M17" s="3"/>
      <c r="N17" s="26" t="s">
        <v>23</v>
      </c>
      <c r="O17" s="10"/>
      <c r="P17" s="11" t="s">
        <v>92</v>
      </c>
      <c r="T17" s="12">
        <v>16</v>
      </c>
      <c r="U17" s="12">
        <v>16</v>
      </c>
      <c r="V17" s="12">
        <v>108</v>
      </c>
      <c r="W17" s="12">
        <v>96</v>
      </c>
      <c r="X17" s="21" t="s">
        <v>167</v>
      </c>
      <c r="AC17" s="12" t="s">
        <v>146</v>
      </c>
      <c r="AL17" s="12" t="s">
        <v>168</v>
      </c>
      <c r="AN17" s="12" t="s">
        <v>334</v>
      </c>
    </row>
    <row r="18" spans="2:40" ht="14.4" x14ac:dyDescent="0.3">
      <c r="B18" s="22" t="s">
        <v>171</v>
      </c>
      <c r="C18" s="22"/>
      <c r="D18" s="22"/>
      <c r="E18" s="17"/>
      <c r="F18" s="110"/>
      <c r="G18" s="110"/>
      <c r="H18" s="11" t="s">
        <v>0</v>
      </c>
      <c r="I18" s="14"/>
      <c r="J18" s="17" t="s">
        <v>24</v>
      </c>
      <c r="K18" s="17"/>
      <c r="L18" s="17"/>
      <c r="M18" s="17"/>
      <c r="N18" s="119"/>
      <c r="O18" s="119"/>
      <c r="P18" s="11" t="s">
        <v>107</v>
      </c>
      <c r="T18" s="12">
        <v>18</v>
      </c>
      <c r="U18" s="12">
        <v>18</v>
      </c>
      <c r="V18" s="12">
        <v>150</v>
      </c>
      <c r="W18" s="12">
        <v>108</v>
      </c>
      <c r="X18" s="21">
        <v>80</v>
      </c>
      <c r="AC18" s="12" t="s">
        <v>147</v>
      </c>
      <c r="AL18" s="12" t="s">
        <v>170</v>
      </c>
      <c r="AN18" s="12" t="s">
        <v>335</v>
      </c>
    </row>
    <row r="19" spans="2:40" ht="14.4" x14ac:dyDescent="0.3">
      <c r="B19" s="22" t="s">
        <v>172</v>
      </c>
      <c r="C19" s="22"/>
      <c r="D19" s="22"/>
      <c r="E19" s="17"/>
      <c r="F19" s="110"/>
      <c r="G19" s="110"/>
      <c r="H19" s="11" t="s">
        <v>0</v>
      </c>
      <c r="I19" s="14"/>
      <c r="J19" s="23" t="s">
        <v>178</v>
      </c>
      <c r="K19" s="23"/>
      <c r="L19" s="23"/>
      <c r="M19" s="23"/>
      <c r="N19" s="122"/>
      <c r="O19" s="122"/>
      <c r="P19" s="11" t="s">
        <v>179</v>
      </c>
      <c r="T19" s="12">
        <v>20</v>
      </c>
      <c r="U19" s="12">
        <v>20</v>
      </c>
      <c r="V19" s="12">
        <v>180</v>
      </c>
      <c r="W19" s="12">
        <v>120</v>
      </c>
      <c r="X19" s="21">
        <v>100</v>
      </c>
      <c r="AC19" s="12" t="s">
        <v>148</v>
      </c>
      <c r="AL19" s="12" t="s">
        <v>138</v>
      </c>
      <c r="AN19" s="12" t="s">
        <v>336</v>
      </c>
    </row>
    <row r="20" spans="2:40" x14ac:dyDescent="0.3">
      <c r="B20" s="22" t="s">
        <v>217</v>
      </c>
      <c r="C20" s="22"/>
      <c r="D20" s="22"/>
      <c r="E20" s="17"/>
      <c r="F20" s="124"/>
      <c r="G20" s="124"/>
      <c r="H20" s="11" t="s">
        <v>117</v>
      </c>
      <c r="I20" s="14"/>
      <c r="J20" s="23" t="s">
        <v>187</v>
      </c>
      <c r="K20" s="23"/>
      <c r="L20" s="23"/>
      <c r="M20" s="23"/>
      <c r="N20" s="122"/>
      <c r="O20" s="122"/>
      <c r="P20" s="7" t="s">
        <v>188</v>
      </c>
      <c r="T20" s="12">
        <v>24</v>
      </c>
      <c r="U20" s="12">
        <v>24</v>
      </c>
      <c r="V20" s="12">
        <v>252</v>
      </c>
      <c r="W20" s="12">
        <v>225</v>
      </c>
      <c r="X20" s="21">
        <v>120</v>
      </c>
      <c r="AC20" s="12" t="s">
        <v>149</v>
      </c>
      <c r="AN20" s="12" t="s">
        <v>337</v>
      </c>
    </row>
    <row r="21" spans="2:40" x14ac:dyDescent="0.3">
      <c r="B21" s="22" t="s">
        <v>175</v>
      </c>
      <c r="C21" s="22"/>
      <c r="D21" s="22"/>
      <c r="E21" s="17"/>
      <c r="F21" s="110"/>
      <c r="G21" s="110"/>
      <c r="H21" s="60" t="s">
        <v>81</v>
      </c>
      <c r="I21" s="14"/>
      <c r="J21" s="17" t="s">
        <v>240</v>
      </c>
      <c r="K21" s="17"/>
      <c r="L21" s="17"/>
      <c r="M21" s="17"/>
      <c r="N21" s="119"/>
      <c r="O21" s="119"/>
      <c r="P21" s="11" t="s">
        <v>46</v>
      </c>
      <c r="T21" s="12">
        <v>30</v>
      </c>
      <c r="U21" s="12">
        <v>30</v>
      </c>
      <c r="V21" s="12">
        <v>324</v>
      </c>
      <c r="X21" s="21">
        <v>140</v>
      </c>
      <c r="AC21" s="12" t="s">
        <v>150</v>
      </c>
      <c r="AL21" s="12" t="s">
        <v>173</v>
      </c>
      <c r="AN21" s="12" t="s">
        <v>338</v>
      </c>
    </row>
    <row r="22" spans="2:40" ht="13.2" customHeight="1" x14ac:dyDescent="0.3">
      <c r="B22" s="22" t="s">
        <v>177</v>
      </c>
      <c r="C22" s="22"/>
      <c r="D22" s="22"/>
      <c r="E22" s="17"/>
      <c r="F22" s="110"/>
      <c r="G22" s="110"/>
      <c r="H22" s="60" t="s">
        <v>3</v>
      </c>
      <c r="I22" s="14"/>
      <c r="J22" s="23" t="s">
        <v>237</v>
      </c>
      <c r="K22" s="23"/>
      <c r="L22" s="23"/>
      <c r="M22" s="23"/>
      <c r="N22" s="128"/>
      <c r="O22" s="128"/>
      <c r="P22" s="11" t="s">
        <v>46</v>
      </c>
      <c r="X22" s="21">
        <v>160</v>
      </c>
      <c r="AL22" s="12" t="s">
        <v>174</v>
      </c>
    </row>
    <row r="23" spans="2:40" ht="13.2" customHeight="1" x14ac:dyDescent="0.3">
      <c r="B23" s="28" t="s">
        <v>4</v>
      </c>
      <c r="C23" s="28"/>
      <c r="D23" s="28"/>
      <c r="E23" s="23"/>
      <c r="F23" s="123"/>
      <c r="G23" s="123"/>
      <c r="H23" s="23" t="s">
        <v>154</v>
      </c>
      <c r="I23" s="14"/>
      <c r="X23" s="21" t="s">
        <v>176</v>
      </c>
    </row>
    <row r="24" spans="2:40" x14ac:dyDescent="0.3"/>
    <row r="25" spans="2:40" x14ac:dyDescent="0.3">
      <c r="B25" s="53" t="s">
        <v>5</v>
      </c>
      <c r="C25" s="29"/>
      <c r="D25" s="29"/>
      <c r="E25" s="125" t="s">
        <v>181</v>
      </c>
      <c r="F25" s="125"/>
      <c r="G25" s="130" t="s">
        <v>180</v>
      </c>
      <c r="H25" s="130"/>
      <c r="I25" s="125" t="s">
        <v>182</v>
      </c>
      <c r="J25" s="125"/>
      <c r="K25" s="125"/>
      <c r="L25" s="125" t="s">
        <v>183</v>
      </c>
      <c r="M25" s="125"/>
      <c r="N25" s="125"/>
      <c r="O25" s="125" t="s">
        <v>366</v>
      </c>
      <c r="P25" s="125"/>
    </row>
    <row r="26" spans="2:40" x14ac:dyDescent="0.3">
      <c r="B26" s="17" t="s">
        <v>184</v>
      </c>
      <c r="C26" s="17"/>
      <c r="D26" s="17"/>
      <c r="E26" s="2"/>
      <c r="F26" s="11" t="s">
        <v>0</v>
      </c>
      <c r="G26" s="2"/>
      <c r="H26" s="11" t="s">
        <v>82</v>
      </c>
      <c r="I26" s="2"/>
      <c r="J26" s="137" t="s">
        <v>8</v>
      </c>
      <c r="K26" s="137"/>
      <c r="L26" s="2"/>
      <c r="M26" s="137" t="s">
        <v>9</v>
      </c>
      <c r="N26" s="137"/>
      <c r="O26" s="2"/>
      <c r="P26" s="75" t="s">
        <v>11</v>
      </c>
      <c r="T26" s="14">
        <f>IF(H18="C",F18*(9/5)+32,0)+IF(H18="K",(F18-273.15)*(9/5)+32,0)+IF(H18="F",F18,0)+IF(H18="R",F18-459.67,0)</f>
        <v>0</v>
      </c>
      <c r="U26" s="14">
        <f>IF(F26="C",(T26-32)*5/9,0)+IF(F26="K",(T26-32)*5/9+273.15,0)+IF(F26="F",T26,0)+IF(F26="R",T26+459.67,0)</f>
        <v>0</v>
      </c>
      <c r="V26" s="83"/>
    </row>
    <row r="27" spans="2:40" x14ac:dyDescent="0.3">
      <c r="B27" s="17" t="s">
        <v>185</v>
      </c>
      <c r="C27" s="17"/>
      <c r="D27" s="17"/>
      <c r="E27" s="2"/>
      <c r="F27" s="30" t="str">
        <f>F26</f>
        <v>F</v>
      </c>
      <c r="G27" s="2"/>
      <c r="H27" s="30" t="str">
        <f>H26</f>
        <v>lb/ft^3</v>
      </c>
      <c r="I27" s="2"/>
      <c r="J27" s="120" t="str">
        <f>J26</f>
        <v>BTU/lb*F</v>
      </c>
      <c r="K27" s="120"/>
      <c r="L27" s="2"/>
      <c r="M27" s="120" t="str">
        <f>M26</f>
        <v>BTU/hr*ft*F</v>
      </c>
      <c r="N27" s="120"/>
      <c r="O27" s="2"/>
      <c r="P27" s="76" t="str">
        <f>P26</f>
        <v>cP</v>
      </c>
      <c r="T27" s="14">
        <f>IF(H19="C",F19*(9/5)+32,0)+IF(H19="K",(F19-273.15)*(9/5)+32,0)+IF(H19="F",F19,0)+IF(H19="R",F19-459.67,0)</f>
        <v>0</v>
      </c>
      <c r="U27" s="14">
        <f>IF(F27="C",(T27-32)*5/9,0)+IF(F27="K",(T27-32)*5/9+273.15,0)+IF(F27="F",T27,0)+IF(F27="R",T27+459.67,0)</f>
        <v>0</v>
      </c>
    </row>
    <row r="28" spans="2:40" x14ac:dyDescent="0.3">
      <c r="B28" s="22" t="s">
        <v>186</v>
      </c>
      <c r="C28" s="22"/>
      <c r="D28" s="22"/>
      <c r="E28" s="31" t="str">
        <f>IFERROR(AVERAGE(E26,E27),"")</f>
        <v/>
      </c>
      <c r="F28" s="30" t="str">
        <f>F26</f>
        <v>F</v>
      </c>
      <c r="G28" s="31" t="str">
        <f>IFERROR(AVERAGE(G26,G27),"")</f>
        <v/>
      </c>
      <c r="H28" s="30" t="str">
        <f>H26</f>
        <v>lb/ft^3</v>
      </c>
      <c r="I28" s="31" t="str">
        <f>IFERROR(AVERAGE(I26,I27),"")</f>
        <v/>
      </c>
      <c r="J28" s="120" t="str">
        <f>J26</f>
        <v>BTU/lb*F</v>
      </c>
      <c r="K28" s="120"/>
      <c r="L28" s="31" t="str">
        <f>IFERROR(AVERAGE(L26,L27),"")</f>
        <v/>
      </c>
      <c r="M28" s="120" t="str">
        <f>M26</f>
        <v>BTU/hr*ft*F</v>
      </c>
      <c r="N28" s="120"/>
      <c r="O28" s="31" t="str">
        <f>IFERROR(AVERAGE(O26,O27),"")</f>
        <v/>
      </c>
      <c r="P28" s="76" t="str">
        <f>P26</f>
        <v>cP</v>
      </c>
    </row>
    <row r="29" spans="2:40" x14ac:dyDescent="0.3">
      <c r="B29" s="23" t="s">
        <v>12</v>
      </c>
      <c r="C29" s="23"/>
      <c r="D29" s="23"/>
      <c r="E29" s="33"/>
      <c r="F29" s="107"/>
      <c r="G29" s="107"/>
      <c r="H29" s="33" t="s">
        <v>159</v>
      </c>
      <c r="J29" s="126" t="str">
        <f>IF(OR(AND(NOT(E26=""),(E27="")),AND((E26=""),NOT(E27=""))),"Warning! Only one data point entered. Heater design accuracy will be reduced. Proceed at your own risk.","")</f>
        <v/>
      </c>
      <c r="K29" s="126"/>
      <c r="L29" s="126"/>
      <c r="M29" s="126"/>
      <c r="N29" s="126"/>
      <c r="O29" s="126"/>
      <c r="P29" s="126"/>
    </row>
    <row r="30" spans="2:40" x14ac:dyDescent="0.3">
      <c r="B30" s="22" t="s">
        <v>220</v>
      </c>
      <c r="C30" s="32"/>
      <c r="D30" s="17"/>
      <c r="E30" s="17"/>
      <c r="F30" s="114"/>
      <c r="G30" s="114"/>
      <c r="H30" s="32" t="s">
        <v>159</v>
      </c>
      <c r="J30" s="127"/>
      <c r="K30" s="127"/>
      <c r="L30" s="127"/>
      <c r="M30" s="127"/>
      <c r="N30" s="127"/>
      <c r="O30" s="127"/>
      <c r="P30" s="127"/>
    </row>
    <row r="31" spans="2:40" ht="13.95" customHeight="1" x14ac:dyDescent="0.3"/>
    <row r="32" spans="2:40" ht="13.95" customHeight="1" x14ac:dyDescent="0.3">
      <c r="B32" s="53" t="s">
        <v>440</v>
      </c>
      <c r="C32" s="14"/>
      <c r="D32" s="14"/>
      <c r="E32" s="14"/>
      <c r="F32" s="63"/>
      <c r="G32" s="63"/>
      <c r="H32" s="14"/>
      <c r="J32" s="53" t="s">
        <v>152</v>
      </c>
      <c r="K32" s="63"/>
      <c r="L32" s="63"/>
      <c r="M32" s="14"/>
      <c r="N32" s="63"/>
      <c r="O32" s="63"/>
      <c r="P32" s="63"/>
      <c r="Q32" s="14"/>
    </row>
    <row r="33" spans="2:17" x14ac:dyDescent="0.3">
      <c r="B33" s="15" t="s">
        <v>25</v>
      </c>
      <c r="C33" s="15"/>
      <c r="D33" s="15"/>
      <c r="E33" s="15"/>
      <c r="F33" s="93"/>
      <c r="G33" s="34" t="s">
        <v>196</v>
      </c>
      <c r="H33" s="14"/>
      <c r="J33" s="15" t="s">
        <v>297</v>
      </c>
      <c r="K33" s="15"/>
      <c r="L33" s="15"/>
      <c r="M33" s="15"/>
      <c r="N33" s="134"/>
      <c r="O33" s="134"/>
      <c r="P33" s="34" t="s">
        <v>46</v>
      </c>
      <c r="Q33" s="14"/>
    </row>
    <row r="34" spans="2:17" x14ac:dyDescent="0.3">
      <c r="B34" s="17" t="s">
        <v>26</v>
      </c>
      <c r="C34" s="17"/>
      <c r="D34" s="17"/>
      <c r="E34" s="17"/>
      <c r="F34" s="91"/>
      <c r="G34" s="20" t="s">
        <v>159</v>
      </c>
      <c r="H34" s="14"/>
      <c r="J34" s="17" t="s">
        <v>153</v>
      </c>
      <c r="K34" s="17"/>
      <c r="L34" s="17"/>
      <c r="M34" s="17"/>
      <c r="N34" s="119"/>
      <c r="O34" s="119"/>
      <c r="P34" s="20" t="s">
        <v>159</v>
      </c>
      <c r="Q34" s="14"/>
    </row>
    <row r="35" spans="2:17" x14ac:dyDescent="0.3">
      <c r="B35" s="17" t="s">
        <v>27</v>
      </c>
      <c r="C35" s="17"/>
      <c r="D35" s="17"/>
      <c r="E35" s="17"/>
      <c r="F35" s="91"/>
      <c r="G35" s="20" t="s">
        <v>199</v>
      </c>
      <c r="H35" s="14"/>
      <c r="J35" s="17" t="s">
        <v>156</v>
      </c>
      <c r="K35" s="17"/>
      <c r="L35" s="17"/>
      <c r="M35" s="17"/>
      <c r="N35" s="107"/>
      <c r="O35" s="107"/>
      <c r="P35" s="20" t="s">
        <v>159</v>
      </c>
      <c r="Q35" s="14"/>
    </row>
    <row r="36" spans="2:17" x14ac:dyDescent="0.3">
      <c r="B36" s="17" t="s">
        <v>245</v>
      </c>
      <c r="C36" s="17"/>
      <c r="D36" s="17"/>
      <c r="E36" s="17"/>
      <c r="F36" s="107"/>
      <c r="G36" s="107"/>
      <c r="H36" s="14"/>
      <c r="J36" s="17" t="s">
        <v>244</v>
      </c>
      <c r="K36" s="17"/>
      <c r="L36" s="17"/>
      <c r="M36" s="17"/>
      <c r="N36" s="118"/>
      <c r="O36" s="118"/>
      <c r="P36" s="11" t="s">
        <v>46</v>
      </c>
      <c r="Q36" s="14"/>
    </row>
    <row r="37" spans="2:17" x14ac:dyDescent="0.3">
      <c r="B37" s="17" t="s">
        <v>59</v>
      </c>
      <c r="C37" s="17"/>
      <c r="D37" s="17"/>
      <c r="E37" s="37" t="s">
        <v>346</v>
      </c>
      <c r="F37" s="107"/>
      <c r="G37" s="136"/>
      <c r="H37" s="5"/>
      <c r="J37" s="17" t="s">
        <v>158</v>
      </c>
      <c r="K37" s="17"/>
      <c r="L37" s="17"/>
      <c r="M37" s="17"/>
      <c r="N37" s="140"/>
      <c r="O37" s="140"/>
      <c r="P37" s="20" t="s">
        <v>159</v>
      </c>
      <c r="Q37" s="14"/>
    </row>
    <row r="38" spans="2:17" x14ac:dyDescent="0.3">
      <c r="B38" s="17" t="s">
        <v>314</v>
      </c>
      <c r="C38" s="17"/>
      <c r="D38" s="17"/>
      <c r="E38" s="37" t="s">
        <v>346</v>
      </c>
      <c r="F38" s="6"/>
      <c r="G38" s="6"/>
      <c r="H38" s="8"/>
      <c r="J38" s="17" t="s">
        <v>160</v>
      </c>
      <c r="K38" s="17"/>
      <c r="L38" s="17"/>
      <c r="M38" s="17"/>
      <c r="N38" s="119"/>
      <c r="O38" s="119"/>
      <c r="P38" s="20" t="s">
        <v>159</v>
      </c>
      <c r="Q38" s="14"/>
    </row>
    <row r="39" spans="2:17" ht="13.2" customHeight="1" x14ac:dyDescent="0.3">
      <c r="B39" s="17" t="s">
        <v>438</v>
      </c>
      <c r="C39" s="17"/>
      <c r="D39" s="17"/>
      <c r="E39" s="37" t="s">
        <v>346</v>
      </c>
      <c r="F39" s="107"/>
      <c r="G39" s="107"/>
      <c r="H39" s="14"/>
      <c r="J39" s="17" t="s">
        <v>161</v>
      </c>
      <c r="K39" s="17"/>
      <c r="L39" s="17"/>
      <c r="M39" s="17"/>
      <c r="N39" s="121" t="str">
        <f>IF(SUM(N37:N38)&gt;0,SUM(N37:N38),"")</f>
        <v/>
      </c>
      <c r="O39" s="121"/>
      <c r="P39" s="36" t="str">
        <f>IFERROR(IF(N35="No",VLOOKUP(N33,T8:V21,3),VLOOKUP(N33,T8:W21,4))&amp;" Max","")</f>
        <v/>
      </c>
      <c r="Q39" s="14"/>
    </row>
    <row r="40" spans="2:17" x14ac:dyDescent="0.3">
      <c r="B40" s="17" t="s">
        <v>247</v>
      </c>
      <c r="C40" s="17"/>
      <c r="D40" s="17"/>
      <c r="E40" s="17"/>
      <c r="F40" s="2"/>
      <c r="G40" s="20" t="s">
        <v>159</v>
      </c>
      <c r="H40" s="35"/>
      <c r="J40" s="17" t="s">
        <v>222</v>
      </c>
      <c r="K40" s="17"/>
      <c r="L40" s="17"/>
      <c r="M40" s="17"/>
      <c r="N40" s="119"/>
      <c r="O40" s="119"/>
      <c r="P40" s="20" t="s">
        <v>159</v>
      </c>
      <c r="Q40" s="14"/>
    </row>
    <row r="41" spans="2:17" x14ac:dyDescent="0.3">
      <c r="B41" s="17" t="s">
        <v>35</v>
      </c>
      <c r="C41" s="17"/>
      <c r="D41" s="17"/>
      <c r="E41" s="17"/>
      <c r="F41" s="90"/>
      <c r="G41" s="20"/>
      <c r="H41" s="14"/>
      <c r="J41" s="17" t="s">
        <v>221</v>
      </c>
      <c r="K41" s="17"/>
      <c r="L41" s="17"/>
      <c r="M41" s="17"/>
      <c r="N41" s="119"/>
      <c r="O41" s="119"/>
      <c r="P41" s="20" t="s">
        <v>159</v>
      </c>
      <c r="Q41" s="14"/>
    </row>
    <row r="42" spans="2:17" x14ac:dyDescent="0.3">
      <c r="B42" s="17" t="s">
        <v>207</v>
      </c>
      <c r="C42" s="17"/>
      <c r="D42" s="17"/>
      <c r="E42" s="17"/>
      <c r="F42" s="92"/>
      <c r="G42" s="19" t="s">
        <v>208</v>
      </c>
      <c r="H42" s="92"/>
      <c r="J42" s="17" t="s">
        <v>223</v>
      </c>
      <c r="K42" s="17"/>
      <c r="L42" s="17"/>
      <c r="M42" s="17"/>
      <c r="N42" s="119"/>
      <c r="O42" s="119"/>
      <c r="P42" s="20" t="s">
        <v>159</v>
      </c>
      <c r="Q42" s="14"/>
    </row>
    <row r="43" spans="2:17" x14ac:dyDescent="0.3">
      <c r="J43" s="17" t="s">
        <v>34</v>
      </c>
      <c r="K43" s="17"/>
      <c r="L43" s="17"/>
      <c r="M43" s="17"/>
      <c r="N43" s="118"/>
      <c r="O43" s="118"/>
      <c r="P43" s="11" t="s">
        <v>46</v>
      </c>
      <c r="Q43" s="14"/>
    </row>
    <row r="44" spans="2:17" x14ac:dyDescent="0.3">
      <c r="J44" s="17" t="s">
        <v>206</v>
      </c>
      <c r="K44" s="17"/>
      <c r="L44" s="17"/>
      <c r="M44" s="32"/>
      <c r="N44" s="139"/>
      <c r="O44" s="139"/>
      <c r="P44" s="88" t="s">
        <v>0</v>
      </c>
    </row>
    <row r="45" spans="2:17" x14ac:dyDescent="0.3">
      <c r="J45" s="23" t="s">
        <v>209</v>
      </c>
      <c r="K45" s="23"/>
      <c r="L45" s="23"/>
      <c r="M45" s="33"/>
      <c r="N45" s="138"/>
      <c r="O45" s="138"/>
      <c r="P45" s="89" t="str">
        <f>P44</f>
        <v>F</v>
      </c>
    </row>
    <row r="46" spans="2:17" x14ac:dyDescent="0.3"/>
    <row r="47" spans="2:17" x14ac:dyDescent="0.3"/>
    <row r="48" spans="2:17" x14ac:dyDescent="0.3"/>
    <row r="49" spans="2:18" x14ac:dyDescent="0.3"/>
    <row r="50" spans="2:18" x14ac:dyDescent="0.3">
      <c r="I50" s="14"/>
    </row>
    <row r="51" spans="2:18" x14ac:dyDescent="0.3">
      <c r="I51" s="14"/>
    </row>
    <row r="52" spans="2:18" x14ac:dyDescent="0.3">
      <c r="I52" s="14"/>
    </row>
    <row r="53" spans="2:18" x14ac:dyDescent="0.3">
      <c r="B53" s="53" t="s">
        <v>195</v>
      </c>
      <c r="I53" s="14"/>
      <c r="Q53" s="41"/>
      <c r="R53" s="14"/>
    </row>
    <row r="54" spans="2:18" x14ac:dyDescent="0.3">
      <c r="B54" s="63" t="s">
        <v>441</v>
      </c>
      <c r="C54" s="14"/>
      <c r="D54" s="14"/>
      <c r="E54" s="14"/>
      <c r="F54" s="14"/>
      <c r="G54" s="14"/>
      <c r="H54" s="14"/>
      <c r="I54" s="63"/>
      <c r="J54" s="63" t="s">
        <v>496</v>
      </c>
      <c r="K54" s="14"/>
      <c r="L54" s="14"/>
      <c r="M54" s="14"/>
      <c r="N54" s="130" t="s">
        <v>495</v>
      </c>
      <c r="O54" s="130"/>
      <c r="P54" s="14"/>
      <c r="Q54" s="41"/>
      <c r="R54" s="14"/>
    </row>
    <row r="55" spans="2:18" x14ac:dyDescent="0.3">
      <c r="B55" s="15" t="s">
        <v>408</v>
      </c>
      <c r="C55" s="15"/>
      <c r="D55" s="15"/>
      <c r="E55" s="15"/>
      <c r="F55" s="132"/>
      <c r="G55" s="132"/>
      <c r="H55" s="132"/>
      <c r="I55" s="14"/>
      <c r="J55" s="15" t="s">
        <v>483</v>
      </c>
      <c r="K55" s="15"/>
      <c r="L55" s="15"/>
      <c r="M55" s="15"/>
      <c r="N55" s="129"/>
      <c r="O55" s="129"/>
      <c r="P55" s="97" t="s">
        <v>0</v>
      </c>
      <c r="Q55" s="41"/>
      <c r="R55" s="14"/>
    </row>
    <row r="56" spans="2:18" x14ac:dyDescent="0.3">
      <c r="B56" s="17" t="s">
        <v>59</v>
      </c>
      <c r="C56" s="96"/>
      <c r="D56" s="96"/>
      <c r="E56" s="98" t="s">
        <v>346</v>
      </c>
      <c r="F56" s="107"/>
      <c r="G56" s="136"/>
      <c r="H56" s="5"/>
      <c r="I56" s="14"/>
      <c r="J56" s="17" t="s">
        <v>488</v>
      </c>
      <c r="K56" s="17"/>
      <c r="L56" s="17"/>
      <c r="M56" s="17"/>
      <c r="N56" s="118"/>
      <c r="O56" s="118"/>
      <c r="P56" s="97" t="str">
        <f>$P$55</f>
        <v>F</v>
      </c>
      <c r="Q56" s="41"/>
    </row>
    <row r="57" spans="2:18" x14ac:dyDescent="0.3">
      <c r="B57" s="17" t="s">
        <v>314</v>
      </c>
      <c r="C57" s="17"/>
      <c r="D57" s="17"/>
      <c r="E57" s="98" t="s">
        <v>346</v>
      </c>
      <c r="F57" s="6"/>
      <c r="G57" s="6"/>
      <c r="H57" s="8"/>
      <c r="I57" s="14"/>
      <c r="J57" s="17" t="s">
        <v>484</v>
      </c>
      <c r="K57" s="17"/>
      <c r="L57" s="17"/>
      <c r="M57" s="17"/>
      <c r="N57" s="118"/>
      <c r="O57" s="118"/>
      <c r="P57" s="17"/>
      <c r="Q57" s="16"/>
    </row>
    <row r="58" spans="2:18" x14ac:dyDescent="0.3">
      <c r="B58" s="17" t="s">
        <v>438</v>
      </c>
      <c r="C58" s="17"/>
      <c r="D58" s="17"/>
      <c r="E58" s="98" t="s">
        <v>346</v>
      </c>
      <c r="F58" s="107"/>
      <c r="G58" s="107"/>
      <c r="H58" s="107"/>
      <c r="I58" s="14"/>
      <c r="J58" s="17" t="s">
        <v>485</v>
      </c>
      <c r="K58" s="17"/>
      <c r="L58" s="17"/>
      <c r="M58" s="17"/>
      <c r="N58" s="118"/>
      <c r="O58" s="118"/>
      <c r="P58" s="97" t="s">
        <v>16</v>
      </c>
      <c r="Q58" s="16"/>
      <c r="R58" s="14"/>
    </row>
    <row r="59" spans="2:18" x14ac:dyDescent="0.3">
      <c r="B59" s="17" t="s">
        <v>446</v>
      </c>
      <c r="C59" s="17"/>
      <c r="D59" s="17"/>
      <c r="E59" s="17"/>
      <c r="F59" s="107"/>
      <c r="G59" s="107"/>
      <c r="H59" s="107"/>
      <c r="I59" s="14"/>
      <c r="J59" s="17" t="s">
        <v>486</v>
      </c>
      <c r="K59" s="17"/>
      <c r="L59" s="17"/>
      <c r="M59" s="17"/>
      <c r="N59" s="118"/>
      <c r="O59" s="118"/>
      <c r="P59" s="97" t="str">
        <f>$P$55</f>
        <v>F</v>
      </c>
      <c r="Q59" s="16"/>
      <c r="R59" s="14"/>
    </row>
    <row r="60" spans="2:18" x14ac:dyDescent="0.3">
      <c r="B60" s="17" t="s">
        <v>437</v>
      </c>
      <c r="C60" s="17"/>
      <c r="D60" s="17"/>
      <c r="E60" s="17"/>
      <c r="F60" s="107"/>
      <c r="G60" s="107"/>
      <c r="H60" s="107"/>
      <c r="I60" s="14"/>
      <c r="J60" s="23" t="s">
        <v>487</v>
      </c>
      <c r="K60" s="23"/>
      <c r="L60" s="23"/>
      <c r="M60" s="23"/>
      <c r="N60" s="131"/>
      <c r="O60" s="131"/>
      <c r="P60" s="97" t="str">
        <f>$P$55</f>
        <v>F</v>
      </c>
      <c r="Q60" s="16"/>
      <c r="R60" s="14"/>
    </row>
    <row r="61" spans="2:18" x14ac:dyDescent="0.3">
      <c r="B61" s="17" t="s">
        <v>413</v>
      </c>
      <c r="C61" s="17"/>
      <c r="D61" s="17"/>
      <c r="E61" s="17"/>
      <c r="F61" s="107"/>
      <c r="G61" s="107"/>
      <c r="H61" s="107"/>
      <c r="J61" s="63" t="s">
        <v>497</v>
      </c>
      <c r="K61" s="14"/>
      <c r="L61" s="14"/>
      <c r="M61" s="14"/>
      <c r="N61" s="14"/>
      <c r="O61" s="14"/>
      <c r="P61" s="14"/>
      <c r="Q61" s="16"/>
      <c r="R61" s="14"/>
    </row>
    <row r="62" spans="2:18" x14ac:dyDescent="0.3">
      <c r="B62" s="17" t="s">
        <v>433</v>
      </c>
      <c r="C62" s="17"/>
      <c r="D62" s="17"/>
      <c r="E62" s="17"/>
      <c r="F62" s="107"/>
      <c r="G62" s="107"/>
      <c r="H62" s="107"/>
      <c r="J62" s="15" t="s">
        <v>486</v>
      </c>
      <c r="K62" s="15"/>
      <c r="L62" s="15"/>
      <c r="M62" s="15"/>
      <c r="N62" s="129"/>
      <c r="O62" s="129"/>
      <c r="P62" s="97" t="str">
        <f>$P$55</f>
        <v>F</v>
      </c>
      <c r="R62" s="14"/>
    </row>
    <row r="63" spans="2:18" x14ac:dyDescent="0.3">
      <c r="B63" s="145" t="s">
        <v>428</v>
      </c>
      <c r="C63" s="145"/>
      <c r="D63" s="145"/>
      <c r="E63" s="19" t="s">
        <v>429</v>
      </c>
      <c r="F63" s="99"/>
      <c r="G63" s="19" t="s">
        <v>430</v>
      </c>
      <c r="H63" s="99"/>
      <c r="J63" s="17" t="s">
        <v>489</v>
      </c>
      <c r="K63" s="17"/>
      <c r="L63" s="17"/>
      <c r="M63" s="17"/>
      <c r="N63" s="118"/>
      <c r="O63" s="118"/>
      <c r="P63" s="97" t="str">
        <f>$P$55</f>
        <v>F</v>
      </c>
    </row>
    <row r="64" spans="2:18" x14ac:dyDescent="0.3">
      <c r="B64" s="143"/>
      <c r="C64" s="143"/>
      <c r="D64" s="143"/>
      <c r="E64" s="100" t="s">
        <v>439</v>
      </c>
      <c r="F64" s="135"/>
      <c r="G64" s="135"/>
      <c r="H64" s="135"/>
      <c r="I64" s="43"/>
      <c r="J64" s="17" t="s">
        <v>25</v>
      </c>
      <c r="K64" s="17"/>
      <c r="L64" s="17"/>
      <c r="M64" s="17"/>
      <c r="N64" s="118"/>
      <c r="O64" s="118"/>
      <c r="P64" s="20" t="s">
        <v>196</v>
      </c>
    </row>
    <row r="65" spans="2:16" x14ac:dyDescent="0.3">
      <c r="B65" s="63" t="s">
        <v>442</v>
      </c>
      <c r="C65" s="14"/>
      <c r="D65" s="14"/>
      <c r="E65" s="14"/>
      <c r="F65" s="14"/>
      <c r="G65" s="14"/>
      <c r="H65" s="14"/>
      <c r="I65" s="43"/>
      <c r="J65" s="17" t="s">
        <v>490</v>
      </c>
      <c r="K65" s="17"/>
      <c r="L65" s="17"/>
      <c r="M65" s="17"/>
      <c r="N65" s="118"/>
      <c r="O65" s="118"/>
      <c r="P65" s="20" t="s">
        <v>80</v>
      </c>
    </row>
    <row r="66" spans="2:16" x14ac:dyDescent="0.3">
      <c r="B66" s="15" t="s">
        <v>31</v>
      </c>
      <c r="C66" s="15"/>
      <c r="D66" s="15"/>
      <c r="E66" s="15"/>
      <c r="F66" s="111"/>
      <c r="G66" s="111"/>
      <c r="H66" s="111"/>
      <c r="I66" s="43"/>
      <c r="J66" s="17" t="s">
        <v>491</v>
      </c>
      <c r="K66" s="17"/>
      <c r="L66" s="17"/>
      <c r="M66" s="17"/>
      <c r="N66" s="118"/>
      <c r="O66" s="118"/>
      <c r="P66" s="97" t="str">
        <f>$P$55</f>
        <v>F</v>
      </c>
    </row>
    <row r="67" spans="2:16" x14ac:dyDescent="0.3">
      <c r="B67" s="17" t="s">
        <v>498</v>
      </c>
      <c r="C67" s="17"/>
      <c r="D67" s="17"/>
      <c r="E67" s="17"/>
      <c r="F67" s="146"/>
      <c r="G67" s="146"/>
      <c r="H67" s="146"/>
      <c r="I67" s="43"/>
      <c r="J67" s="17" t="s">
        <v>492</v>
      </c>
      <c r="K67" s="17"/>
      <c r="L67" s="17"/>
      <c r="M67" s="17"/>
      <c r="N67" s="118"/>
      <c r="O67" s="118"/>
      <c r="P67" s="97" t="str">
        <f>$P$55</f>
        <v>F</v>
      </c>
    </row>
    <row r="68" spans="2:16" x14ac:dyDescent="0.3">
      <c r="B68" s="17" t="s">
        <v>499</v>
      </c>
      <c r="C68" s="17"/>
      <c r="D68" s="17"/>
      <c r="E68" s="17"/>
      <c r="F68" s="107"/>
      <c r="G68" s="107"/>
      <c r="H68" s="107"/>
      <c r="I68" s="43"/>
      <c r="J68" s="17" t="s">
        <v>493</v>
      </c>
      <c r="K68" s="17"/>
      <c r="L68" s="17"/>
      <c r="M68" s="17"/>
      <c r="N68" s="118"/>
      <c r="O68" s="118"/>
      <c r="P68" s="17"/>
    </row>
    <row r="69" spans="2:16" x14ac:dyDescent="0.3">
      <c r="B69" s="23" t="s">
        <v>500</v>
      </c>
      <c r="C69" s="23"/>
      <c r="D69" s="23"/>
      <c r="E69" s="23"/>
      <c r="F69" s="106"/>
      <c r="G69" s="106"/>
      <c r="H69" s="106"/>
      <c r="I69" s="43"/>
      <c r="J69" s="23" t="s">
        <v>494</v>
      </c>
      <c r="K69" s="23"/>
      <c r="L69" s="23"/>
      <c r="M69" s="23"/>
      <c r="N69" s="131"/>
      <c r="O69" s="131"/>
      <c r="P69" s="97" t="str">
        <f>$P$55</f>
        <v>F</v>
      </c>
    </row>
    <row r="70" spans="2:16" x14ac:dyDescent="0.3">
      <c r="B70" s="63" t="s">
        <v>443</v>
      </c>
      <c r="C70" s="14"/>
      <c r="D70" s="14"/>
      <c r="E70" s="14"/>
      <c r="F70" s="14"/>
      <c r="G70" s="14"/>
      <c r="H70" s="14"/>
      <c r="I70" s="43"/>
    </row>
    <row r="71" spans="2:16" x14ac:dyDescent="0.3">
      <c r="B71" s="15" t="s">
        <v>460</v>
      </c>
      <c r="C71" s="15"/>
      <c r="D71" s="15"/>
      <c r="E71" s="15"/>
      <c r="F71" s="111"/>
      <c r="G71" s="111"/>
      <c r="H71" s="111"/>
      <c r="I71" s="43"/>
      <c r="J71" s="53" t="s">
        <v>45</v>
      </c>
      <c r="K71" s="63"/>
      <c r="L71" s="63"/>
      <c r="M71" s="63"/>
      <c r="N71" s="63"/>
      <c r="O71" s="63"/>
      <c r="P71" s="63"/>
    </row>
    <row r="72" spans="2:16" x14ac:dyDescent="0.3">
      <c r="B72" s="17" t="s">
        <v>461</v>
      </c>
      <c r="C72" s="17"/>
      <c r="D72" s="17"/>
      <c r="E72" s="17"/>
      <c r="F72" s="107"/>
      <c r="G72" s="107"/>
      <c r="H72" s="107"/>
      <c r="I72" s="43"/>
      <c r="J72" s="15" t="s">
        <v>197</v>
      </c>
      <c r="K72" s="15"/>
      <c r="L72" s="15"/>
      <c r="M72" s="15"/>
      <c r="N72" s="134"/>
      <c r="O72" s="134"/>
      <c r="P72" s="38" t="s">
        <v>46</v>
      </c>
    </row>
    <row r="73" spans="2:16" x14ac:dyDescent="0.3">
      <c r="B73" s="23" t="s">
        <v>464</v>
      </c>
      <c r="C73" s="23"/>
      <c r="D73" s="23"/>
      <c r="E73" s="23"/>
      <c r="F73" s="106"/>
      <c r="G73" s="106"/>
      <c r="H73" s="106"/>
      <c r="I73" s="43"/>
      <c r="J73" s="17" t="s">
        <v>198</v>
      </c>
      <c r="K73" s="17"/>
      <c r="L73" s="17"/>
      <c r="M73" s="17"/>
      <c r="N73" s="133"/>
      <c r="O73" s="133"/>
      <c r="P73" s="42"/>
    </row>
    <row r="74" spans="2:16" x14ac:dyDescent="0.3">
      <c r="B74" s="63" t="s">
        <v>444</v>
      </c>
      <c r="C74" s="14"/>
      <c r="D74" s="14"/>
      <c r="E74" s="14"/>
      <c r="F74" s="14"/>
      <c r="G74" s="14"/>
      <c r="H74" s="14"/>
      <c r="I74" s="43"/>
      <c r="J74" s="17" t="s">
        <v>200</v>
      </c>
      <c r="K74" s="15"/>
      <c r="L74" s="15"/>
      <c r="M74" s="15"/>
      <c r="N74" s="119"/>
      <c r="O74" s="119"/>
      <c r="P74" s="20" t="s">
        <v>46</v>
      </c>
    </row>
    <row r="75" spans="2:16" x14ac:dyDescent="0.3">
      <c r="B75" s="15" t="s">
        <v>434</v>
      </c>
      <c r="C75" s="15"/>
      <c r="D75" s="15"/>
      <c r="E75" s="15"/>
      <c r="F75" s="95"/>
      <c r="G75" s="34" t="s">
        <v>196</v>
      </c>
      <c r="H75" s="15"/>
      <c r="I75" s="43"/>
      <c r="J75" s="17" t="s">
        <v>201</v>
      </c>
      <c r="K75" s="17"/>
      <c r="L75" s="17"/>
      <c r="M75" s="17"/>
      <c r="N75" s="133"/>
      <c r="O75" s="133"/>
      <c r="P75" s="42"/>
    </row>
    <row r="76" spans="2:16" x14ac:dyDescent="0.3">
      <c r="B76" s="17" t="s">
        <v>435</v>
      </c>
      <c r="C76" s="17"/>
      <c r="D76" s="17"/>
      <c r="E76" s="17"/>
      <c r="F76" s="94"/>
      <c r="G76" s="20" t="s">
        <v>159</v>
      </c>
      <c r="H76" s="17"/>
      <c r="I76" s="43"/>
      <c r="J76" s="17" t="s">
        <v>202</v>
      </c>
      <c r="K76" s="15"/>
      <c r="L76" s="15"/>
      <c r="M76" s="15"/>
      <c r="N76" s="119"/>
      <c r="O76" s="119"/>
      <c r="P76" s="20" t="s">
        <v>46</v>
      </c>
    </row>
    <row r="77" spans="2:16" x14ac:dyDescent="0.3">
      <c r="B77" s="17" t="s">
        <v>436</v>
      </c>
      <c r="C77" s="17"/>
      <c r="D77" s="17"/>
      <c r="E77" s="17"/>
      <c r="F77" s="94"/>
      <c r="G77" s="20" t="s">
        <v>199</v>
      </c>
      <c r="H77" s="17"/>
      <c r="I77" s="43"/>
      <c r="J77" s="17" t="s">
        <v>203</v>
      </c>
      <c r="K77" s="17"/>
      <c r="L77" s="17"/>
      <c r="M77" s="17"/>
      <c r="N77" s="133"/>
      <c r="O77" s="133"/>
      <c r="P77" s="17"/>
    </row>
    <row r="78" spans="2:16" x14ac:dyDescent="0.3">
      <c r="B78" s="17" t="s">
        <v>467</v>
      </c>
      <c r="C78" s="17"/>
      <c r="D78" s="17"/>
      <c r="E78" s="17"/>
      <c r="F78" s="107"/>
      <c r="G78" s="107"/>
      <c r="H78" s="107"/>
      <c r="I78" s="43"/>
      <c r="J78" s="17" t="s">
        <v>204</v>
      </c>
      <c r="K78" s="17"/>
      <c r="L78" s="17"/>
      <c r="M78" s="17"/>
      <c r="N78" s="139"/>
      <c r="O78" s="139"/>
      <c r="P78" s="20" t="s">
        <v>46</v>
      </c>
    </row>
    <row r="79" spans="2:16" x14ac:dyDescent="0.3">
      <c r="B79" s="17" t="s">
        <v>476</v>
      </c>
      <c r="C79" s="17"/>
      <c r="D79" s="17"/>
      <c r="E79" s="17"/>
      <c r="F79" s="107"/>
      <c r="G79" s="107"/>
      <c r="H79" s="107"/>
      <c r="I79" s="43"/>
      <c r="J79" s="15" t="s">
        <v>242</v>
      </c>
      <c r="K79" s="39"/>
      <c r="L79" s="39"/>
      <c r="M79" s="39"/>
      <c r="N79" s="111"/>
      <c r="O79" s="111"/>
      <c r="P79" s="40"/>
    </row>
    <row r="80" spans="2:16" x14ac:dyDescent="0.3">
      <c r="B80" s="23" t="s">
        <v>477</v>
      </c>
      <c r="C80" s="23"/>
      <c r="D80" s="23"/>
      <c r="E80" s="23"/>
      <c r="F80" s="106"/>
      <c r="G80" s="106"/>
      <c r="H80" s="106"/>
      <c r="I80" s="43"/>
      <c r="J80" s="17" t="s">
        <v>234</v>
      </c>
      <c r="K80" s="17"/>
      <c r="L80" s="17"/>
      <c r="M80" s="17"/>
      <c r="N80" s="141"/>
      <c r="O80" s="141"/>
      <c r="P80" s="20" t="s">
        <v>46</v>
      </c>
    </row>
    <row r="81" spans="2:18" x14ac:dyDescent="0.3">
      <c r="B81" s="63" t="s">
        <v>445</v>
      </c>
      <c r="H81" s="14"/>
      <c r="I81" s="43"/>
      <c r="J81" s="17" t="s">
        <v>284</v>
      </c>
      <c r="K81" s="17"/>
      <c r="L81" s="17"/>
      <c r="M81" s="17"/>
      <c r="N81" s="119"/>
      <c r="O81" s="119"/>
      <c r="P81" s="20" t="s">
        <v>210</v>
      </c>
    </row>
    <row r="82" spans="2:18" x14ac:dyDescent="0.3">
      <c r="B82" s="15" t="s">
        <v>482</v>
      </c>
      <c r="C82" s="15"/>
      <c r="D82" s="15"/>
      <c r="E82" s="15"/>
      <c r="F82" s="101" t="str">
        <f>IF(ISBLANK(F40),"",F40)</f>
        <v/>
      </c>
      <c r="G82" s="34" t="s">
        <v>159</v>
      </c>
      <c r="H82" s="15"/>
      <c r="I82" s="43"/>
      <c r="J82" s="17" t="s">
        <v>283</v>
      </c>
      <c r="K82" s="17"/>
      <c r="L82" s="17"/>
      <c r="M82" s="17"/>
      <c r="N82" s="139"/>
      <c r="O82" s="139"/>
      <c r="P82" s="7" t="s">
        <v>46</v>
      </c>
    </row>
    <row r="83" spans="2:18" x14ac:dyDescent="0.3">
      <c r="B83" s="17" t="s">
        <v>478</v>
      </c>
      <c r="C83" s="17"/>
      <c r="D83" s="17"/>
      <c r="E83" s="17"/>
      <c r="F83" s="94">
        <v>48</v>
      </c>
      <c r="G83" s="20" t="s">
        <v>159</v>
      </c>
      <c r="H83" s="17"/>
      <c r="I83" s="43"/>
      <c r="J83" s="17" t="s">
        <v>211</v>
      </c>
      <c r="K83" s="17"/>
      <c r="L83" s="17"/>
      <c r="M83" s="17"/>
      <c r="N83" s="139"/>
      <c r="O83" s="139"/>
      <c r="P83" s="7" t="s">
        <v>46</v>
      </c>
    </row>
    <row r="84" spans="2:18" x14ac:dyDescent="0.3">
      <c r="B84" s="23" t="s">
        <v>479</v>
      </c>
      <c r="C84" s="23"/>
      <c r="D84" s="23"/>
      <c r="E84" s="23"/>
      <c r="F84" s="106"/>
      <c r="G84" s="106"/>
      <c r="H84" s="106"/>
      <c r="I84" s="43"/>
      <c r="J84" s="17" t="s">
        <v>298</v>
      </c>
      <c r="K84" s="17"/>
      <c r="L84" s="17"/>
      <c r="M84" s="17"/>
      <c r="N84" s="139"/>
      <c r="O84" s="139"/>
      <c r="P84" s="7" t="s">
        <v>46</v>
      </c>
    </row>
    <row r="85" spans="2:18" x14ac:dyDescent="0.3">
      <c r="C85" s="14"/>
      <c r="D85" s="14"/>
      <c r="E85" s="14"/>
      <c r="F85" s="14"/>
      <c r="G85" s="14"/>
      <c r="H85" s="14"/>
      <c r="I85" s="43"/>
      <c r="J85" s="17" t="s">
        <v>212</v>
      </c>
      <c r="K85" s="17"/>
      <c r="L85" s="17"/>
      <c r="M85" s="17"/>
      <c r="N85" s="139"/>
      <c r="O85" s="139"/>
      <c r="P85" s="7" t="s">
        <v>46</v>
      </c>
    </row>
    <row r="86" spans="2:18" x14ac:dyDescent="0.3">
      <c r="B86" s="53" t="s">
        <v>407</v>
      </c>
      <c r="C86" s="16"/>
      <c r="D86" s="14"/>
      <c r="E86" s="44"/>
      <c r="I86" s="43"/>
      <c r="J86" s="17" t="s">
        <v>213</v>
      </c>
      <c r="K86" s="17"/>
      <c r="L86" s="17"/>
      <c r="M86" s="17"/>
      <c r="N86" s="108"/>
      <c r="O86" s="108"/>
      <c r="P86" s="20" t="s">
        <v>159</v>
      </c>
    </row>
    <row r="87" spans="2:18" x14ac:dyDescent="0.3">
      <c r="B87" s="15" t="s">
        <v>42</v>
      </c>
      <c r="C87" s="15"/>
      <c r="D87" s="15"/>
      <c r="E87" s="15"/>
      <c r="F87" s="111"/>
      <c r="G87" s="111"/>
      <c r="H87" s="111"/>
      <c r="I87" s="43"/>
      <c r="J87" s="17" t="s">
        <v>246</v>
      </c>
      <c r="K87" s="17"/>
      <c r="L87" s="17"/>
      <c r="M87" s="17"/>
      <c r="N87" s="107"/>
      <c r="O87" s="107"/>
      <c r="P87" s="20" t="s">
        <v>159</v>
      </c>
    </row>
    <row r="88" spans="2:18" x14ac:dyDescent="0.3">
      <c r="B88" s="17" t="s">
        <v>236</v>
      </c>
      <c r="C88" s="17"/>
      <c r="D88" s="17"/>
      <c r="E88" s="17"/>
      <c r="F88" s="107"/>
      <c r="G88" s="107"/>
      <c r="H88" s="107"/>
      <c r="I88" s="43"/>
      <c r="J88" s="143" t="s">
        <v>214</v>
      </c>
      <c r="K88" s="143"/>
      <c r="L88" s="143"/>
      <c r="M88" s="143"/>
      <c r="N88" s="142">
        <f>PI()/4*N82^2*N84</f>
        <v>0</v>
      </c>
      <c r="O88" s="142"/>
      <c r="P88" s="20" t="s">
        <v>367</v>
      </c>
    </row>
    <row r="89" spans="2:18" x14ac:dyDescent="0.3">
      <c r="B89" s="17" t="s">
        <v>432</v>
      </c>
      <c r="C89" s="17"/>
      <c r="D89" s="17"/>
      <c r="E89" s="17"/>
      <c r="F89" s="107"/>
      <c r="G89" s="107"/>
      <c r="H89" s="107"/>
      <c r="I89" s="43"/>
      <c r="J89" s="144"/>
      <c r="K89" s="144"/>
      <c r="L89" s="144"/>
      <c r="M89" s="144"/>
      <c r="N89" s="142">
        <f>N88/12^3</f>
        <v>0</v>
      </c>
      <c r="O89" s="142"/>
      <c r="P89" s="20" t="s">
        <v>368</v>
      </c>
    </row>
    <row r="90" spans="2:18" x14ac:dyDescent="0.3">
      <c r="B90" s="17" t="s">
        <v>205</v>
      </c>
      <c r="C90" s="17"/>
      <c r="D90" s="17"/>
      <c r="E90" s="17"/>
      <c r="F90" s="107"/>
      <c r="G90" s="107"/>
      <c r="H90" s="107"/>
      <c r="I90" s="43"/>
    </row>
    <row r="91" spans="2:18" x14ac:dyDescent="0.3">
      <c r="B91" s="23" t="s">
        <v>235</v>
      </c>
      <c r="C91" s="23"/>
      <c r="D91" s="23"/>
      <c r="E91" s="23"/>
      <c r="F91" s="138"/>
      <c r="G91" s="138"/>
      <c r="H91" s="102" t="s">
        <v>43</v>
      </c>
      <c r="I91" s="43"/>
    </row>
    <row r="92" spans="2:18" x14ac:dyDescent="0.3">
      <c r="C92" s="14"/>
      <c r="D92" s="14"/>
      <c r="E92" s="14"/>
      <c r="F92" s="14"/>
      <c r="G92" s="14"/>
      <c r="H92" s="14"/>
      <c r="I92" s="43"/>
    </row>
    <row r="93" spans="2:18" x14ac:dyDescent="0.3">
      <c r="B93" s="14"/>
      <c r="C93" s="14"/>
      <c r="D93" s="14"/>
      <c r="E93" s="14"/>
      <c r="F93" s="14"/>
      <c r="G93" s="14"/>
      <c r="H93" s="14"/>
      <c r="I93" s="43"/>
    </row>
    <row r="94" spans="2:18" x14ac:dyDescent="0.3">
      <c r="B94" s="53" t="s">
        <v>348</v>
      </c>
      <c r="I94" s="43"/>
      <c r="P94" s="40"/>
    </row>
    <row r="95" spans="2:18" x14ac:dyDescent="0.3">
      <c r="B95" s="51"/>
      <c r="C95" s="51"/>
      <c r="D95" s="51"/>
      <c r="E95" s="51"/>
      <c r="F95" s="51"/>
      <c r="G95" s="51"/>
      <c r="H95" s="51"/>
      <c r="I95" s="52"/>
      <c r="J95" s="51"/>
      <c r="K95" s="51"/>
      <c r="L95" s="51"/>
      <c r="M95" s="51"/>
      <c r="N95" s="51"/>
      <c r="O95" s="51"/>
      <c r="P95" s="51"/>
      <c r="R95" s="44"/>
    </row>
    <row r="96" spans="2:18" x14ac:dyDescent="0.3">
      <c r="B96" s="51"/>
      <c r="C96" s="51"/>
      <c r="D96" s="51"/>
      <c r="E96" s="51"/>
      <c r="F96" s="51"/>
      <c r="G96" s="51"/>
      <c r="H96" s="51"/>
      <c r="I96" s="51"/>
      <c r="J96" s="51"/>
      <c r="K96" s="51"/>
      <c r="L96" s="51"/>
      <c r="M96" s="51"/>
      <c r="N96" s="51"/>
      <c r="O96" s="51"/>
      <c r="P96" s="51"/>
    </row>
    <row r="97" spans="2:16" x14ac:dyDescent="0.3">
      <c r="B97" s="51"/>
      <c r="C97" s="51"/>
      <c r="D97" s="51"/>
      <c r="E97" s="51"/>
      <c r="F97" s="51"/>
      <c r="G97" s="51"/>
      <c r="H97" s="51"/>
      <c r="I97" s="51"/>
      <c r="J97" s="51"/>
      <c r="K97" s="51"/>
      <c r="L97" s="51"/>
      <c r="M97" s="51"/>
      <c r="N97" s="51"/>
      <c r="O97" s="51"/>
      <c r="P97" s="51"/>
    </row>
    <row r="98" spans="2:16" x14ac:dyDescent="0.3">
      <c r="B98" s="51"/>
      <c r="C98" s="51"/>
      <c r="D98" s="51"/>
      <c r="E98" s="51"/>
      <c r="F98" s="51"/>
      <c r="G98" s="51"/>
      <c r="H98" s="51"/>
      <c r="I98" s="51"/>
      <c r="J98" s="51"/>
      <c r="K98" s="51"/>
      <c r="L98" s="51"/>
      <c r="M98" s="51"/>
      <c r="N98" s="51"/>
      <c r="O98" s="51"/>
      <c r="P98" s="51"/>
    </row>
    <row r="99" spans="2:16" x14ac:dyDescent="0.3">
      <c r="B99" s="51"/>
      <c r="C99" s="51"/>
      <c r="D99" s="51"/>
      <c r="E99" s="51"/>
      <c r="F99" s="51"/>
      <c r="G99" s="51"/>
      <c r="H99" s="51"/>
      <c r="I99" s="51"/>
      <c r="J99" s="51"/>
      <c r="K99" s="51"/>
      <c r="L99" s="51"/>
      <c r="M99" s="51"/>
      <c r="N99" s="51"/>
      <c r="O99" s="51"/>
      <c r="P99" s="51"/>
    </row>
    <row r="100" spans="2:16" x14ac:dyDescent="0.3"/>
  </sheetData>
  <sheetProtection password="EB9C" sheet="1" objects="1" scenarios="1"/>
  <mergeCells count="124">
    <mergeCell ref="B63:D64"/>
    <mergeCell ref="F87:H87"/>
    <mergeCell ref="F88:H88"/>
    <mergeCell ref="F69:H69"/>
    <mergeCell ref="F71:H71"/>
    <mergeCell ref="F72:H72"/>
    <mergeCell ref="F73:H73"/>
    <mergeCell ref="F78:H78"/>
    <mergeCell ref="F79:H79"/>
    <mergeCell ref="F80:H80"/>
    <mergeCell ref="F84:H84"/>
    <mergeCell ref="F67:H67"/>
    <mergeCell ref="F66:H66"/>
    <mergeCell ref="F68:H68"/>
    <mergeCell ref="F91:G91"/>
    <mergeCell ref="N76:O76"/>
    <mergeCell ref="N78:O78"/>
    <mergeCell ref="N74:O74"/>
    <mergeCell ref="N75:O75"/>
    <mergeCell ref="N82:O82"/>
    <mergeCell ref="N84:O84"/>
    <mergeCell ref="N80:O80"/>
    <mergeCell ref="N79:O79"/>
    <mergeCell ref="N88:O88"/>
    <mergeCell ref="N83:O83"/>
    <mergeCell ref="N89:O89"/>
    <mergeCell ref="N85:O85"/>
    <mergeCell ref="N86:O86"/>
    <mergeCell ref="N87:O87"/>
    <mergeCell ref="F90:H90"/>
    <mergeCell ref="J88:M89"/>
    <mergeCell ref="F89:H89"/>
    <mergeCell ref="M26:N26"/>
    <mergeCell ref="G25:H25"/>
    <mergeCell ref="E25:F25"/>
    <mergeCell ref="I25:K25"/>
    <mergeCell ref="L25:N25"/>
    <mergeCell ref="F37:G37"/>
    <mergeCell ref="N45:O45"/>
    <mergeCell ref="N44:O44"/>
    <mergeCell ref="N38:O38"/>
    <mergeCell ref="N37:O37"/>
    <mergeCell ref="F29:G29"/>
    <mergeCell ref="N41:O41"/>
    <mergeCell ref="J26:K26"/>
    <mergeCell ref="F55:H55"/>
    <mergeCell ref="N77:O77"/>
    <mergeCell ref="N42:O42"/>
    <mergeCell ref="N43:O43"/>
    <mergeCell ref="N36:O36"/>
    <mergeCell ref="F39:G39"/>
    <mergeCell ref="N72:O72"/>
    <mergeCell ref="N81:O81"/>
    <mergeCell ref="N33:O33"/>
    <mergeCell ref="N34:O34"/>
    <mergeCell ref="N35:O35"/>
    <mergeCell ref="F64:H64"/>
    <mergeCell ref="N65:O65"/>
    <mergeCell ref="N66:O66"/>
    <mergeCell ref="N67:O67"/>
    <mergeCell ref="N68:O68"/>
    <mergeCell ref="N69:O69"/>
    <mergeCell ref="F56:G56"/>
    <mergeCell ref="F62:H62"/>
    <mergeCell ref="F61:H61"/>
    <mergeCell ref="F60:H60"/>
    <mergeCell ref="F59:H59"/>
    <mergeCell ref="F58:H58"/>
    <mergeCell ref="N73:O73"/>
    <mergeCell ref="N55:O55"/>
    <mergeCell ref="N54:O54"/>
    <mergeCell ref="N56:O56"/>
    <mergeCell ref="N57:O57"/>
    <mergeCell ref="N58:O58"/>
    <mergeCell ref="N59:O59"/>
    <mergeCell ref="N60:O60"/>
    <mergeCell ref="N62:O62"/>
    <mergeCell ref="N63:O63"/>
    <mergeCell ref="N64:O64"/>
    <mergeCell ref="F22:G22"/>
    <mergeCell ref="N18:O18"/>
    <mergeCell ref="N14:O14"/>
    <mergeCell ref="F30:G30"/>
    <mergeCell ref="J28:K28"/>
    <mergeCell ref="M28:N28"/>
    <mergeCell ref="N39:O39"/>
    <mergeCell ref="N40:O40"/>
    <mergeCell ref="N15:O15"/>
    <mergeCell ref="N19:O19"/>
    <mergeCell ref="F23:G23"/>
    <mergeCell ref="F19:G19"/>
    <mergeCell ref="F20:G20"/>
    <mergeCell ref="F21:G21"/>
    <mergeCell ref="F36:G36"/>
    <mergeCell ref="N16:P16"/>
    <mergeCell ref="O25:P25"/>
    <mergeCell ref="J27:K27"/>
    <mergeCell ref="M27:N27"/>
    <mergeCell ref="J29:P30"/>
    <mergeCell ref="N21:O21"/>
    <mergeCell ref="N22:O22"/>
    <mergeCell ref="N20:O20"/>
    <mergeCell ref="N13:P13"/>
    <mergeCell ref="N10:O10"/>
    <mergeCell ref="F18:G18"/>
    <mergeCell ref="F7:H7"/>
    <mergeCell ref="F6:H6"/>
    <mergeCell ref="N8:O8"/>
    <mergeCell ref="N12:O12"/>
    <mergeCell ref="N6:O6"/>
    <mergeCell ref="N9:O9"/>
    <mergeCell ref="N11:O11"/>
    <mergeCell ref="N7:O7"/>
    <mergeCell ref="F17:G17"/>
    <mergeCell ref="I2:K2"/>
    <mergeCell ref="I3:K3"/>
    <mergeCell ref="I4:K4"/>
    <mergeCell ref="F14:H14"/>
    <mergeCell ref="F11:H11"/>
    <mergeCell ref="F10:H10"/>
    <mergeCell ref="F9:H9"/>
    <mergeCell ref="F8:H8"/>
    <mergeCell ref="F13:H13"/>
    <mergeCell ref="F12:H12"/>
  </mergeCells>
  <conditionalFormatting sqref="F42 H42">
    <cfRule type="expression" dxfId="26" priority="39">
      <formula>AND($F$41="Yes",F42="")</formula>
    </cfRule>
  </conditionalFormatting>
  <conditionalFormatting sqref="F37 F39 N16 N18 M17 N13:N14">
    <cfRule type="expression" dxfId="25" priority="38">
      <formula>F13=""</formula>
    </cfRule>
  </conditionalFormatting>
  <conditionalFormatting sqref="H37">
    <cfRule type="expression" dxfId="24" priority="37">
      <formula>AND(NOT(F37="Non-Classified"),H37="")</formula>
    </cfRule>
  </conditionalFormatting>
  <conditionalFormatting sqref="F33:F36 N8 F6 F13:F14 F88">
    <cfRule type="expression" dxfId="23" priority="32">
      <formula>F6=""</formula>
    </cfRule>
  </conditionalFormatting>
  <conditionalFormatting sqref="F56 F58 F41 F75:F77 F66 F89 F83 F78 F71 F72 F55">
    <cfRule type="expression" dxfId="22" priority="56">
      <formula>AND($F$13="AccuTherm / GCES",F41="")</formula>
    </cfRule>
  </conditionalFormatting>
  <conditionalFormatting sqref="H56">
    <cfRule type="expression" dxfId="21" priority="58">
      <formula>AND($F$13="AccuTherm / GCES",AND(NOT(F56="Non-Classified"),H56=""))</formula>
    </cfRule>
  </conditionalFormatting>
  <conditionalFormatting sqref="N87 F90 F87">
    <cfRule type="expression" dxfId="20" priority="29">
      <formula>AND($F$14="AccuTherm / GCES",F87="")</formula>
    </cfRule>
  </conditionalFormatting>
  <conditionalFormatting sqref="N80:N81">
    <cfRule type="expression" dxfId="19" priority="31">
      <formula>AND($N$79="Yes",N80="")</formula>
    </cfRule>
  </conditionalFormatting>
  <conditionalFormatting sqref="N80:N81">
    <cfRule type="expression" dxfId="18" priority="30">
      <formula>NOT($N$79="Yes")</formula>
    </cfRule>
  </conditionalFormatting>
  <conditionalFormatting sqref="O17">
    <cfRule type="expression" dxfId="17" priority="27">
      <formula>O17=""</formula>
    </cfRule>
  </conditionalFormatting>
  <conditionalFormatting sqref="N11">
    <cfRule type="expression" dxfId="16" priority="26">
      <formula>AND(NOT($N$6=""),N11="")</formula>
    </cfRule>
  </conditionalFormatting>
  <conditionalFormatting sqref="F17:F21 E26 G26 I26 L26 O26 F29">
    <cfRule type="expression" dxfId="15" priority="25">
      <formula>AND($N$6="",E17="")</formula>
    </cfRule>
  </conditionalFormatting>
  <conditionalFormatting sqref="L27 O27 E27 G27 I27">
    <cfRule type="expression" dxfId="14" priority="18">
      <formula>AND($N$6="",E27="")</formula>
    </cfRule>
  </conditionalFormatting>
  <conditionalFormatting sqref="F38:H38">
    <cfRule type="expression" dxfId="13" priority="17">
      <formula>AND(NOT($F$37=""),NOT($F$37="Non-Classified"),F38="")</formula>
    </cfRule>
  </conditionalFormatting>
  <conditionalFormatting sqref="F57:H57">
    <cfRule type="expression" dxfId="12" priority="16">
      <formula>AND(NOT($F$56=""),NOT($F$56="Non-Classified"),F57="")</formula>
    </cfRule>
  </conditionalFormatting>
  <conditionalFormatting sqref="N20 F30">
    <cfRule type="expression" dxfId="11" priority="78">
      <formula>AND($N$14="Yes",F20="")</formula>
    </cfRule>
  </conditionalFormatting>
  <conditionalFormatting sqref="N19">
    <cfRule type="expression" dxfId="10" priority="80">
      <formula>AND($N$14="Yes",N19="")</formula>
    </cfRule>
  </conditionalFormatting>
  <conditionalFormatting sqref="N9">
    <cfRule type="expression" dxfId="9" priority="115">
      <formula>AND($N$8="Yes",OR($N$44="",$N$45=""),N9="")</formula>
    </cfRule>
  </conditionalFormatting>
  <conditionalFormatting sqref="N44:N45">
    <cfRule type="expression" dxfId="8" priority="127">
      <formula>AND(OR($F$55=$BI$9,$F$55=$BI$10),N44="")</formula>
    </cfRule>
    <cfRule type="expression" dxfId="7" priority="128">
      <formula>AND($N$8="Yes",$N$9="",N44="")</formula>
    </cfRule>
  </conditionalFormatting>
  <conditionalFormatting sqref="N79 N83:N87">
    <cfRule type="expression" dxfId="6" priority="129">
      <formula>AND($N$8="Yes",$F$14="Customer",$N$9="",N79="")</formula>
    </cfRule>
  </conditionalFormatting>
  <conditionalFormatting sqref="N82:O82">
    <cfRule type="expression" dxfId="5" priority="131">
      <formula>AND($N$8="Yes",$F$14="Customer",$N$9="",NOT($N$79="Yes"),N82="")</formula>
    </cfRule>
  </conditionalFormatting>
  <conditionalFormatting sqref="N21:N22">
    <cfRule type="expression" dxfId="4" priority="137">
      <formula>IF(NOT(AND(NOT($N$6=""),NOT($N$11=""),NOT($N$37=""))),N21="",FALSE)</formula>
    </cfRule>
  </conditionalFormatting>
  <conditionalFormatting sqref="F89">
    <cfRule type="expression" dxfId="3" priority="14">
      <formula>AND($F$14="AccuTherm / GCES",F89="")</formula>
    </cfRule>
  </conditionalFormatting>
  <conditionalFormatting sqref="F59">
    <cfRule type="expression" dxfId="2" priority="13">
      <formula>AND($N$8="Yes",$F$14="Customer",$N$9="",F59="")</formula>
    </cfRule>
  </conditionalFormatting>
  <conditionalFormatting sqref="F68:H68">
    <cfRule type="expression" dxfId="1" priority="2">
      <formula>AND($F$67=$BO$8,F68="")</formula>
    </cfRule>
  </conditionalFormatting>
  <conditionalFormatting sqref="F67:H67">
    <cfRule type="expression" dxfId="0" priority="1">
      <formula>AND(NOT(OR($F$66="",$F$66=$AI$8)),F67="")</formula>
    </cfRule>
  </conditionalFormatting>
  <dataValidations xWindow="411" yWindow="721" count="88">
    <dataValidation type="list" allowBlank="1" showInputMessage="1" showErrorMessage="1" sqref="J27:J28">
      <formula1>$AY$8:$AY$10</formula1>
    </dataValidation>
    <dataValidation type="list" allowBlank="1" showInputMessage="1" showErrorMessage="1" errorTitle="Press &quot;Esc&quot; &amp; try again." error="Please select one of the available options." promptTitle="Division" prompt="The division defines the probability of hazardous material being present in an ignitable concentration in the surrounding atmosphere." sqref="H56 H37">
      <formula1>$AL$20:$AL$22</formula1>
    </dataValidation>
    <dataValidation type="list" allowBlank="1" showInputMessage="1" showErrorMessage="1" errorTitle="Press &quot;Esc&quot; &amp; try again." error="Please select one of the available options." promptTitle="Area Classification" prompt="The classes defines the general nature of hazardous material in the surrounding atmosphere." sqref="F56:G56">
      <formula1>$AL$16:$AL$19</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H26">
      <formula1>$AX$8:$AX$11</formula1>
    </dataValidation>
    <dataValidation type="list" allowBlank="1" showInputMessage="1" showErrorMessage="1" sqref="N79 F59 F71:H71">
      <formula1>"Yes,No"</formula1>
    </dataValidation>
    <dataValidation type="list" allowBlank="1" showInputMessage="1" showErrorMessage="1" sqref="N87">
      <formula1>"Horizontal,Vertical"</formula1>
    </dataValidation>
    <dataValidation type="list" allowBlank="1" showInputMessage="1" showErrorMessage="1" sqref="P27:P28">
      <formula1>$BA$8:$BA$13</formula1>
    </dataValidation>
    <dataValidation type="list" allowBlank="1" showInputMessage="1" showErrorMessage="1" sqref="M27:M28">
      <formula1>$AZ$8:$AZ$12</formula1>
    </dataValidation>
    <dataValidation type="list" allowBlank="1" showInputMessage="1" showErrorMessage="1" sqref="H22">
      <formula1>$AW$8:$AW$15</formula1>
    </dataValidation>
    <dataValidation type="list" allowBlank="1" showInputMessage="1" showErrorMessage="1" sqref="H21">
      <formula1>$AV$8:$AV$16</formula1>
    </dataValidation>
    <dataValidation type="list" allowBlank="1" showInputMessage="1" showErrorMessage="1" sqref="H20">
      <formula1>$AU$8:$AU$13</formula1>
    </dataValidation>
    <dataValidation type="list" errorStyle="warning" allowBlank="1" showInputMessage="1" showErrorMessage="1" errorTitle="Warning" error="There is a list to choose from which contains the typical NEMA enclosures we see used. Please see the “NEMA” sheet for definitions of the various enclosure types." promptTitle="Controls Enclosure" prompt="This is the control panel for the electric heater. This IS an arcing device. If the control panel will be in a hazardous area then either select a hazardous rated enclosure (NEMA 7, 8, 9, or 10) or a non-hazardous enclosure with a purge." sqref="F58">
      <formula1>$AO$8:$AO$15</formula1>
    </dataValidation>
    <dataValidation type="list" allowBlank="1" showInputMessage="1" showErrorMessage="1" sqref="F29">
      <formula1>$AR$8:$AR$10</formula1>
    </dataValidation>
    <dataValidation type="list" allowBlank="1" showInputMessage="1" showErrorMessage="1" errorTitle="Press &quot;Esc&quot; &amp; try again." error="The number of phases can be only 1 or 3." sqref="F76 F34">
      <formula1>$AG$8:$AG$9</formula1>
    </dataValidation>
    <dataValidation type="list" allowBlank="1" showInputMessage="1" showErrorMessage="1" errorTitle="Press &quot;Esc&quot; &amp; try again." error="Select either &quot;Yes&quot; or &quot;No&quot;." promptTitle="Sheath Thermocouple" prompt="• Used to determine if the sheath temperature / film temperature has reached its high limit._x000a_• Protects element from over-heating._x000a_• Attached directly to sheath (not in T-Well)." sqref="F41">
      <formula1>$AE$8:$AE$9</formula1>
    </dataValidation>
    <dataValidation type="decimal" operator="greaterThan" allowBlank="1" showInputMessage="1" showErrorMessage="1" errorTitle="Press &quot;Esc&quot; &amp; try again." promptTitle="Max Sheath Temperature" prompt="Equivalent to the max fluid film temp. The max temp that the sheath of the element is allowed to reach. For the most efficient design, the temp should be as high as safely possible. (&lt; auto-ignition temp &amp; &lt; degredation temp)" sqref="F17:G17">
      <formula1>-1000</formula1>
    </dataValidation>
    <dataValidation type="list" allowBlank="1" showInputMessage="1" showErrorMessage="1" errorTitle="Press &quot;Esc&quot; &amp; try again." error="Select either &quot;Yes&quot; or &quot;No&quot;." promptTitle="Standoff?" prompt="If the process temperature is ≥ 450 °F then a standoff should be installed. Otherwise the wiring insulation will quickly fail and the heater will begin to short circuit." sqref="N35:O35">
      <formula1>$AE$8:$AE$9</formula1>
    </dataValidation>
    <dataValidation allowBlank="1" showInputMessage="1" showErrorMessage="1" promptTitle="Number of Active Elements" prompt="Only input the number of active elements if you have a firm understanding of electric heater design or if the electric heater has already been designed." sqref="N37:O37"/>
    <dataValidation type="decimal" operator="greaterThan" allowBlank="1" showInputMessage="1" showErrorMessage="1" errorTitle="Press &quot;Esc&quot; &amp; try again." error="Please enter a number greater than zero (0) or leave this space blank." promptTitle="Time to Heat" prompt="This is the amount of time it takes to heat the capacity of a tank or vessel with no flow (i.e. batch operation)." sqref="N19:O19">
      <formula1>0</formula1>
    </dataValidation>
    <dataValidation type="decimal" operator="greaterThan" allowBlank="1" showInputMessage="1" showErrorMessage="1" errorTitle="Press &quot;Esc&quot; &amp; try again." error="Please enter a number greater than zero (0) or leave this space blank." promptTitle="Capacity" prompt="This is the capacity of the tank or vessel in which the heater is to be installed." sqref="N20:O20">
      <formula1>0</formula1>
    </dataValidation>
    <dataValidation type="decimal" operator="greaterThan" allowBlank="1" showInputMessage="1" showErrorMessage="1" errorTitle="Press &quot;Esc&quot; &amp; try again." error="Please enter a number greater than zero (0) or leave this space blank." promptTitle="Heater Max Nominal Diameter" prompt="This is the maximum allowable nominal diameter of the nozzle to which the heater will be bolted. This is the nozzle in which the heater is inserted into the tank, vessel, or pipe." sqref="N21:O21">
      <formula1>0</formula1>
    </dataValidation>
    <dataValidation type="decimal" operator="greaterThan" allowBlank="1" showInputMessage="1" showErrorMessage="1" errorTitle="Press &quot;Esc&quot; &amp; try again." error="Please enter a number greater than zero (0) or leave this space blank." promptTitle="Max Immersion Length" prompt="This is the maximum length the heater is allowed to protrude past the initial flange of the nozzle to which the heater is connected (a.k.a. the wetted length). This includes both the hot and cold length." sqref="N22:O22">
      <formula1>0</formula1>
    </dataValidation>
    <dataValidation type="decimal" allowBlank="1" showInputMessage="1" showErrorMessage="1" errorTitle="Press &quot;Esc&quot; &amp; try again." error="Please enter a number 0 and 50 wsi or leave this space blank." promptTitle="Watt Density" prompt="Watt density is the amount of energy transferred to the process fluid per surface area of heater element. This impacts the sheath temperature / fluid film temperature." sqref="N11:O11">
      <formula1>0</formula1>
      <formula2>50</formula2>
    </dataValidation>
    <dataValidation allowBlank="1" showInputMessage="1" showErrorMessage="1" promptTitle="Cold Length" prompt="• Terminal Pin used to allow current flow without heat output._x000a_• Used to prevent heat generation in nozzle area._x000a_• Generally 6” - 18”" sqref="N43"/>
    <dataValidation allowBlank="1" showInputMessage="1" showErrorMessage="1" promptTitle="Standoff Size" prompt="• Separates heater enclosure from flange to allow enclosure to stay cool_x000a_• Recommended above 450°F_x000a_• Generally 6”" sqref="N36"/>
    <dataValidation type="decimal" errorStyle="warning" operator="equal" allowBlank="1" showInputMessage="1" showErrorMessage="1" errorTitle="Warning" error="Almost all elements have a +5/-10% tolerance. Using anything other than 10% tolerance is not recommended." promptTitle="Element Tolerance" prompt="The typical element tolerance is +5/-10 %, so on average 10% of the heat duty will not be met unless this tolerance is taken into account. Required Duty / (1 – 0.01) = Design Duty" sqref="N7:O7">
      <formula1>10</formula1>
    </dataValidation>
    <dataValidation type="list" allowBlank="1" showInputMessage="1" showErrorMessage="1" errorTitle="Press &quot;Esc&quot; &amp; try again." error="Select either &quot;Yes&quot; or &quot;No&quot;." promptTitle="Bath / Natural Convection" prompt="If the heater will still be in operation when there is little to no flow rate then the heater will be operating with natural convection. For example, an immersion heater stuck in the side of a storage tank used to maintain the temperature within a range." sqref="N14">
      <formula1>"Yes,No"</formula1>
    </dataValidation>
    <dataValidation type="list" allowBlank="1" showInputMessage="1" showErrorMessage="1" errorTitle="Press &quot;Esc&quot; &amp; try again." error="Please select one of the available options." promptTitle="Control Type" prompt="•On/Off – Turns entire heater on and off (0% or 100%), when the heater is off the outlet temp will be the same as the inlet temp. •Staged – Turns on heater by circuits (e.g. 3 circuits: 0%, 33.3%, 66.6%, 100%) •SCR – Able to &quot;throttle&quot; heater (0-100%)" sqref="F66">
      <formula1>$AI$8:$AI$11</formula1>
    </dataValidation>
    <dataValidation type="list" errorStyle="warning" allowBlank="1" showInputMessage="1" showErrorMessage="1" errorTitle="Warning" error="You are attempting to input a non-standard voltage. If you're sure then please continue." sqref="F33 F75">
      <formula1>$AH$8:$AH$11</formula1>
    </dataValidation>
    <dataValidation type="list" allowBlank="1" showInputMessage="1" showErrorMessage="1" errorTitle="Press &quot;Esc&quot; &amp; try again." error="The frequency can be only 50 or 60 Hz." sqref="F77 F35">
      <formula1>$AF$8:$AF$9</formula1>
    </dataValidation>
    <dataValidation type="list" allowBlank="1" showInputMessage="1" showErrorMessage="1" errorTitle="Press &quot;Esc&quot; &amp; try again." error="Please select one of the available options." sqref="H42">
      <formula1>"J,K"</formula1>
    </dataValidation>
    <dataValidation type="whole" operator="greaterThan" allowBlank="1" showInputMessage="1" showErrorMessage="1" errorTitle="Press &quot;Esc&quot; &amp; try again." error="Please enter a whole number greater than zero (0) or leave this space blank." promptTitle="Number of Circuits – Each" prompt="Only enter a value if you are confident in understanding of electric heaters and their circuits. The number of circuits a heater is able to have is dependent on the number of phases and the Amps per circuit must be maintained below 48." sqref="F40">
      <formula1>0</formula1>
    </dataValidation>
    <dataValidation type="whole" allowBlank="1" showInputMessage="1" showErrorMessage="1" errorTitle="Press &quot;Esc&quot; &amp; try again." error="Enter a whole number value between 0 and 100." promptTitle="Thermocouple Quantity" prompt="If a sheath thermocouple is required, enter a positive whole number value." sqref="F42">
      <formula1>0</formula1>
      <formula2>100</formula2>
    </dataValidation>
    <dataValidation type="list" errorStyle="warning" allowBlank="1" showInputMessage="1" showErrorMessage="1" errorTitle="Warning" error="There is a list to choose from which contains the typical NEMA enclosures we see used. Please see the “NEMA” sheet for definitions of the various enclosure types." promptTitle="Heater Enclosure" prompt="The heater enclosure is what encases the terminal points of all of the elements. Since the electric heater is a non-arcing device, selecting an explosion proof enclosure is &quot;overkill&quot;." sqref="F39:G39">
      <formula1>$AO$8:$AO$15</formula1>
    </dataValidation>
    <dataValidation type="decimal" operator="greaterThanOrEqual" allowBlank="1" showInputMessage="1" showErrorMessage="1" errorTitle="Press &quot;Esc&quot; &amp; try again." error="Please enter a number greater than or equal to zero (0) or leave this space blank." promptTitle="Required Extra Duty" prompt="If the required duty was 100 kW and the required extra duty was 10% then the total duty (before taking into account element tolerance) would be 110 kW." sqref="F23:G23">
      <formula1>0</formula1>
    </dataValidation>
    <dataValidation type="list" allowBlank="1" showInputMessage="1" showErrorMessage="1" errorTitle="Press &quot;Esc&quot; &amp; try again." error="Please select the closest option and clarify the difference in the notes." promptTitle="Heater Type" prompt="•Flanged Immersion – installed in vessel or pipe, ANSI 150-2500# •Screw Plug Immersion – installed in vessel or pipe •Over The Side Immersion – installed in open-top tank •Circulation – process flows through heater •Duct – heats air or gas in duct" sqref="N13:P13">
      <formula1>$AD$8:$AD$12</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20">
      <formula1>$BD$8:$BD$13</formula1>
    </dataValidation>
    <dataValidation type="list" allowBlank="1" showInputMessage="1" showErrorMessage="1" errorTitle="Press delete &amp; try again." error="If your data is in units other than what is available from this selection, please convert the units to one of the available selections." sqref="P82:P85">
      <formula1>$BE$8:$BE$11</formula1>
    </dataValidation>
    <dataValidation type="list" allowBlank="1" showInputMessage="1" showErrorMessage="1" errorTitle="Press delete &amp; try again." error="Please select one of the available options." promptTitle="Pipe Schedule" sqref="N81:O81">
      <formula1>$X$8:$X$19</formula1>
    </dataValidation>
    <dataValidation type="list" allowBlank="1" showInputMessage="1" showErrorMessage="1" errorTitle="Press delete &amp; try again." error="Please select one of the available options." promptTitle="Choose Nominal Pipe Size" sqref="N80:O80">
      <formula1>$T$8:$T$21</formula1>
    </dataValidation>
    <dataValidation type="list" allowBlank="1" showInputMessage="1" promptTitle="Insulation Type" prompt="Please select one of the available insulation types. If the required type is not listed, manually input the insulation type." sqref="N86:O86">
      <formula1>"Glass Wool,Calcium Silicate"</formula1>
    </dataValidation>
    <dataValidation type="list" allowBlank="1" showInputMessage="1" showErrorMessage="1" errorTitle="Press &quot;Esc&quot; &amp; try again." error="Please select one of the available options." sqref="P17 H17:H19 F26 P44 P55:P56 P66:P67 P59:P60 P62:P63 P69">
      <formula1>$AT$8:$AT$11</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18">
      <formula1>$AV$8:$AV$16</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19">
      <formula1>$BF$8:$BF$11</formula1>
    </dataValidation>
    <dataValidation type="list" allowBlank="1" showInputMessage="1" showErrorMessage="1" errorTitle="Press &quot;Esc&quot; &amp; try again." error="Please select one of the available options." sqref="N16:P16">
      <formula1>$AQ$8:$AQ$9</formula1>
    </dataValidation>
    <dataValidation type="list" errorStyle="warning" allowBlank="1" showInputMessage="1" showErrorMessage="1" errorTitle="Warning" error="Are you sure you don't want to select one of the available options?" promptTitle="Choose Nominal Pipe Size" sqref="N33:O33">
      <formula1>$T$8:$T$21</formula1>
    </dataValidation>
    <dataValidation type="list" allowBlank="1" showInputMessage="1" showErrorMessage="1" errorTitle="Press &quot;Esc&quot; &amp; try again." error="Please select one of the available options." promptTitle="Pipe Schedule" sqref="N34:O34">
      <formula1>$X$8:$X$19</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36 P43 P21:P22">
      <formula1>$BE$8:$BE$11</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J26:K26">
      <formula1>$AY$8:$AY$10</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M26:N26">
      <formula1>$AZ$8:$AZ$12</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26">
      <formula1>$BA$8:$BA$13</formula1>
    </dataValidation>
    <dataValidation type="list" allowBlank="1" showInputMessage="1" showErrorMessage="1" errorTitle="Press &quot;Esc&quot; &amp; try again." error="If your data is in units other than what is available from this selection, please convert the units to one of the available selections." sqref="P6 P58">
      <formula1>$BC$8:$BC$11</formula1>
    </dataValidation>
    <dataValidation type="list" allowBlank="1" showInputMessage="1" promptTitle="Shell Material" prompt="Either select one of the available materials or manually input the material." sqref="F90:H90">
      <formula1>$BG$8:$BG$9</formula1>
    </dataValidation>
    <dataValidation type="list" allowBlank="1" showInputMessage="1" promptTitle="Flange Material" prompt="Either select one of the available materials or manually input the material." sqref="F87:H87">
      <formula1>$BG$8:$BG$9</formula1>
    </dataValidation>
    <dataValidation type="list" allowBlank="1" showInputMessage="1" promptTitle="Element/Sheath Material" prompt="• Standard Material is Alloy 800 (Incoloy)_x000a_• Also available: Stainless Steel, Nickel, Titanium, etc._x000a_• Material selected based on chemical resistance to process." sqref="F88:H88">
      <formula1>$BH$8:$BH$12</formula1>
    </dataValidation>
    <dataValidation type="decimal" operator="greaterThan" allowBlank="1" showInputMessage="1" showErrorMessage="1" errorTitle="Press &quot;Esc&quot; &amp; try again." error="Please enter a number greater than zero (0) or leave this space blank." promptTitle="Override Duty" prompt="If you feel confident in your calculation of the required heat duty, you may input the duty here. You will then also need to specify the watt density." sqref="N6:O6">
      <formula1>0</formula1>
    </dataValidation>
    <dataValidation type="list" allowBlank="1" showInputMessage="1" showErrorMessage="1" errorTitle="Press &quot;Esc&quot; &amp; try again." error="Please select one of the available options." sqref="N15:O15">
      <formula1>$AB$8:$AB$13</formula1>
    </dataValidation>
    <dataValidation type="list" allowBlank="1" showInputMessage="1" showErrorMessage="1" errorTitle="Press &quot;Esc&quot; &amp; try again." error="Select either &quot;Yes&quot; or &quot;No&quot;." promptTitle="Make up for ambient heat loss?" prompt="If given the ambient conditions we can estimate what this heat loss will be or if know you can specify what the maximum heat loss will be (this will be when the process is at its hottest and the environment is at its coldest." sqref="N8:O8">
      <formula1>"Yes,No"</formula1>
    </dataValidation>
    <dataValidation type="list" allowBlank="1" showInputMessage="1" showErrorMessage="1" errorTitle="Press &quot;Esc&quot; &amp; try again." error="Please select one of the available options." promptTitle="Temperature Code" prompt="The temperature code indicates the maximum surface temperature of the equipment." sqref="H38 H57">
      <formula1>$AN$8:$AN$21</formula1>
    </dataValidation>
    <dataValidation type="list" allowBlank="1" showInputMessage="1" showErrorMessage="1" errorTitle="Press &quot;Esc&quot; &amp; try again." error="Please select one of the available options." sqref="F36:G36">
      <formula1>"Horizontal,Vertical"</formula1>
    </dataValidation>
    <dataValidation type="list" allowBlank="1" showInputMessage="1" showErrorMessage="1" errorTitle="Press &quot;Esc&quot; &amp; try again." error="Please select one of the available options." promptTitle="Area Classification" prompt="The class defines the general nature of hazardous material in the surrounding atmosphere." sqref="F37:G37">
      <formula1>$AL$16:$AL$19</formula1>
    </dataValidation>
    <dataValidation type="list" allowBlank="1" showInputMessage="1" showErrorMessage="1" errorTitle="Press &quot;Esc&quot; &amp; try again." error="Please select one of the available options." promptTitle="Group" prompt="The group defines the hazardous material in the surrounding atmosphere." sqref="F38:G38 F57:G57">
      <formula1>$AM$8:$AM$14</formula1>
    </dataValidation>
    <dataValidation type="list" allowBlank="1" showInputMessage="1" error="Please select one of the available options." promptTitle="Choose Nominal Pipe Size" sqref="N72:O72 N74:O74 N76:O76">
      <formula1>$T$8:$T$21</formula1>
    </dataValidation>
    <dataValidation type="list" allowBlank="1" showInputMessage="1" showErrorMessage="1" errorTitle="Press &quot;Esc&quot; &amp; try again." error="Please select one of the available options." sqref="N73:O73 N75:O75 N77:O77">
      <formula1>$AC$8:$AC$21</formula1>
    </dataValidation>
    <dataValidation type="decimal" operator="greaterThan" allowBlank="1" showInputMessage="1" showErrorMessage="1" errorTitle="Press &quot;Esc&quot; &amp; try again." error="Please input a number." prompt="Maximum Design Temperature" sqref="M17">
      <formula1>-10000</formula1>
    </dataValidation>
    <dataValidation type="decimal" operator="greaterThan" allowBlank="1" showInputMessage="1" showErrorMessage="1" errorTitle="Press &quot;Esc&quot; &amp; try again." error="Please input a number." prompt="Minimum Design Temperature" sqref="O17">
      <formula1>-10000</formula1>
    </dataValidation>
    <dataValidation allowBlank="1" showInputMessage="1" showErrorMessage="1" errorTitle="Press &quot;Esc&quot; &amp; try again." error="Please input a number." sqref="N18:O18"/>
    <dataValidation type="decimal" allowBlank="1" showInputMessage="1" showErrorMessage="1" errorTitle="Press &quot;Esc&quot; &amp; try again." error="Please input a value between 0 &amp; 60 wsi." promptTitle="Maximum Watt Density" prompt="Please input the maximum allowable watt density (between 0 &amp; 60 wsi)." sqref="N12:O12">
      <formula1>0</formula1>
      <formula2>60</formula2>
    </dataValidation>
    <dataValidation type="decimal" errorStyle="warning" operator="lessThanOrEqual" allowBlank="1" showInputMessage="1" showErrorMessage="1" errorTitle="Warning" error="Please use a value at or below the inlet temperature. Failure to do so will reduce the accuracy of the heater design. Proceed at your own risk." promptTitle="Temperature Point 1" prompt="This should ideally be either the inlet temperature or just below the inlet temperature (the phase should be the same as the inlet)." sqref="E26">
      <formula1>U26</formula1>
    </dataValidation>
    <dataValidation type="decimal" errorStyle="warning" operator="greaterThanOrEqual" allowBlank="1" showInputMessage="1" showErrorMessage="1" errorTitle="Warning" error="Please use a value at or above the outlet temperature. Failure to do so will reduce the accuracy of the heater design. Proceed at your own risk." promptTitle="Temperature Point 2" prompt="This should ideally be either the outlet temperature or just above the outlet temperature (the phase should be the same as the outlet)." sqref="E27">
      <formula1>U27</formula1>
    </dataValidation>
    <dataValidation allowBlank="1" showInputMessage="1" showErrorMessage="1" promptTitle="Total Design Duty" prompt="This duty includes the total override duty and the heat lost to the environment and compensates for the element tolerance." sqref="N10:O10"/>
    <dataValidation type="list" allowBlank="1" showInputMessage="1" showErrorMessage="1" sqref="F13:H14">
      <formula1>$AJ$8:$AJ$10</formula1>
    </dataValidation>
    <dataValidation type="list" allowBlank="1" showInputMessage="1" showErrorMessage="1" errorTitle="Press &quot;Esc&quot; &amp; try again." error="Please select one of the available options." promptTitle="Enclosure Purge Type" prompt="If the area classification is defined as hazardous and an enclosure meant for non-hazardous areas is chosen then a purge SHOULD be used for the controls enclosure. A purge is not necessary for the heater enclosure as it is a non-arcing device." sqref="F60">
      <formula1>$AP$8:$AP$11</formula1>
    </dataValidation>
    <dataValidation type="list" allowBlank="1" showInputMessage="1" promptTitle="Control Enclosure Material" prompt="Either select one of the available materials or manually input the material." sqref="F89:H89">
      <formula1>$BL$8:$BL$14</formula1>
    </dataValidation>
    <dataValidation type="list" allowBlank="1" showInputMessage="1" showErrorMessage="1" errorTitle="Press &quot;Esc&quot; &amp; try again." error="Please select one of the available options." promptTitle="Cooling" prompt="Input the desired cooling method." sqref="F62">
      <formula1>$BK$8:$BK$10</formula1>
    </dataValidation>
    <dataValidation type="list" allowBlank="1" showInputMessage="1" showErrorMessage="1" errorTitle="Press &quot;Esc&quot; &amp; try again." error="Please select one of the available options." sqref="F63 H63">
      <formula1>"Yes,No"</formula1>
    </dataValidation>
    <dataValidation type="list" allowBlank="1" showInputMessage="1" showErrorMessage="1" sqref="F55">
      <formula1>$BI$8:$BI$10</formula1>
    </dataValidation>
    <dataValidation type="list" allowBlank="1" showInputMessage="1" showErrorMessage="1" sqref="F67:H67">
      <formula1>$BO$8:$BO$9</formula1>
    </dataValidation>
    <dataValidation type="list" allowBlank="1" showInputMessage="1" showErrorMessage="1" errorTitle="Press &quot;Esc&quot; &amp; try again." error="Please select one of the available options." promptTitle="Controller Type" prompt="•Single Temp._x000a_•Differential Temp._x000a_•Cascade" sqref="F68:H68">
      <formula1>$BP$8:$BP$10</formula1>
    </dataValidation>
    <dataValidation type="list" allowBlank="1" showInputMessage="1" promptTitle="Controller Manufacturer" sqref="F69:H69">
      <formula1>$BQ$8:$BQ$10</formula1>
    </dataValidation>
    <dataValidation type="list" allowBlank="1" showInputMessage="1" showErrorMessage="1" sqref="F72:H72">
      <formula1>$BR$8:$BR$9</formula1>
    </dataValidation>
    <dataValidation type="list" allowBlank="1" showInputMessage="1" promptTitle="High Limit Controller Mfg." sqref="F73:H73">
      <formula1>$BS$8:$BS$9</formula1>
    </dataValidation>
    <dataValidation type="list" allowBlank="1" showInputMessage="1" promptTitle="High Limit Controller Mfg." sqref="F78:H78">
      <formula1>$BT$8:$BT$9</formula1>
    </dataValidation>
    <dataValidation type="list" allowBlank="1" showInputMessage="1" promptTitle="High Limit Controller Mfg." sqref="F79:H79">
      <formula1>$BU$8:$BU$9</formula1>
    </dataValidation>
    <dataValidation type="list" allowBlank="1" showInputMessage="1" promptTitle="High Limit Controller Mfg." sqref="F80:H80">
      <formula1>$BV$8:$BV$9</formula1>
    </dataValidation>
    <dataValidation type="list" allowBlank="1" showInputMessage="1" promptTitle="High Limit Controller Mfg." sqref="F84:H84">
      <formula1>$BW$8:$BW$9</formula1>
    </dataValidation>
    <dataValidation type="decimal" allowBlank="1" showInputMessage="1" showErrorMessage="1" errorTitle="Press &quot;Esc&quot; &amp; try again." error="The absolute maximum amperage per circuit is 48. Please choose a positive value below 48." promptTitle="Maximum Amperage / Circuit" prompt="The absolute maximum amperage per circuit is 48. Please choose a positive value below 48." sqref="F83">
      <formula1>0.0001</formula1>
      <formula2>48</formula2>
    </dataValidation>
    <dataValidation type="list" allowBlank="1" showInputMessage="1" errorTitle="Press &quot;Esc&quot; &amp; try again." error="Please select one of the available options." promptTitle="Enclosure Purge Gas" prompt="Input the available utility gas for purging." sqref="F61:H61">
      <formula1>$BJ$8:$BJ$9</formula1>
    </dataValidation>
  </dataValidations>
  <hyperlinks>
    <hyperlink ref="E37" location="'Area Classification - NA'!B4" display="Link"/>
    <hyperlink ref="E39" location="NEMA!A1" display="Link"/>
    <hyperlink ref="E38" location="'Area Classification - NA'!B22" display="Link"/>
    <hyperlink ref="E56" location="'Area Classification - NA'!B4" display="Link"/>
    <hyperlink ref="E58" location="NEMA!A1" display="Link"/>
    <hyperlink ref="E57" location="'Area Classification - NA'!B22" display="Link"/>
    <hyperlink ref="I2" r:id="rId1"/>
    <hyperlink ref="I4" r:id="rId2"/>
  </hyperlinks>
  <pageMargins left="0.7" right="0.7" top="0.35" bottom="0.35" header="0.3" footer="0.3"/>
  <pageSetup orientation="portrait" r:id="rId3"/>
  <headerFooter alignWithMargins="0">
    <oddHeader xml:space="preserve">&amp;L
&amp;G&amp;C
</oddHeader>
    <oddFooter>&amp;R&amp;"-,Bold"&amp;10&amp;P of &amp;N</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P77"/>
  <sheetViews>
    <sheetView showGridLines="0" showRowColHeaders="0" zoomScaleNormal="100" workbookViewId="0"/>
  </sheetViews>
  <sheetFormatPr defaultColWidth="0" defaultRowHeight="14.4" zeroHeight="1" x14ac:dyDescent="0.3"/>
  <cols>
    <col min="1" max="1" width="1.6640625" style="55" customWidth="1"/>
    <col min="2" max="15" width="5.6640625" style="55" customWidth="1"/>
    <col min="16" max="16" width="1.6640625" style="55" customWidth="1"/>
    <col min="17" max="16384" width="8.88671875" style="55" hidden="1"/>
  </cols>
  <sheetData>
    <row r="1" spans="2:15" ht="19.350000000000001" customHeight="1" x14ac:dyDescent="0.3">
      <c r="G1" s="58" t="s">
        <v>344</v>
      </c>
    </row>
    <row r="2" spans="2:15" x14ac:dyDescent="0.3">
      <c r="G2" s="64" t="s">
        <v>365</v>
      </c>
      <c r="H2" s="64"/>
      <c r="I2" s="104" t="s">
        <v>357</v>
      </c>
      <c r="J2" s="104"/>
      <c r="K2" s="104"/>
    </row>
    <row r="3" spans="2:15" x14ac:dyDescent="0.3">
      <c r="G3" s="64"/>
      <c r="H3" s="64"/>
      <c r="I3" s="105" t="s">
        <v>358</v>
      </c>
      <c r="J3" s="105"/>
      <c r="K3" s="105"/>
    </row>
    <row r="4" spans="2:15" x14ac:dyDescent="0.3">
      <c r="G4" s="64"/>
      <c r="H4" s="64"/>
      <c r="I4" s="104" t="s">
        <v>356</v>
      </c>
      <c r="J4" s="104"/>
      <c r="K4" s="104"/>
    </row>
    <row r="5" spans="2:15" x14ac:dyDescent="0.3"/>
    <row r="6" spans="2:15" ht="15.6" x14ac:dyDescent="0.3">
      <c r="B6" s="56" t="s">
        <v>300</v>
      </c>
      <c r="C6" s="57"/>
      <c r="D6" s="57"/>
      <c r="E6" s="57"/>
      <c r="F6" s="57"/>
      <c r="G6" s="57"/>
      <c r="H6" s="57"/>
      <c r="I6" s="57"/>
      <c r="J6" s="57"/>
      <c r="K6" s="57"/>
      <c r="L6" s="57"/>
      <c r="M6" s="57"/>
      <c r="N6" s="57"/>
      <c r="O6" s="57"/>
    </row>
    <row r="7" spans="2:15" x14ac:dyDescent="0.3">
      <c r="B7" s="45" t="s">
        <v>347</v>
      </c>
      <c r="C7" s="45"/>
      <c r="D7" s="45"/>
      <c r="E7" s="45"/>
      <c r="F7" s="45"/>
      <c r="G7" s="45"/>
      <c r="H7" s="45"/>
      <c r="I7" s="45"/>
      <c r="J7" s="45"/>
      <c r="K7" s="45"/>
      <c r="L7" s="45"/>
      <c r="M7" s="45"/>
      <c r="N7" s="45"/>
      <c r="O7" s="45"/>
    </row>
    <row r="8" spans="2:15" x14ac:dyDescent="0.3">
      <c r="B8" s="158" t="s">
        <v>301</v>
      </c>
      <c r="C8" s="158"/>
      <c r="D8" s="147" t="s">
        <v>302</v>
      </c>
      <c r="E8" s="147"/>
      <c r="F8" s="147"/>
      <c r="G8" s="147"/>
      <c r="H8" s="147"/>
      <c r="I8" s="147"/>
      <c r="J8" s="147"/>
      <c r="K8" s="147"/>
      <c r="L8" s="147"/>
      <c r="M8" s="147"/>
      <c r="N8" s="147"/>
      <c r="O8" s="147"/>
    </row>
    <row r="9" spans="2:15" ht="14.4" customHeight="1" x14ac:dyDescent="0.3">
      <c r="B9" s="155" t="s">
        <v>340</v>
      </c>
      <c r="C9" s="155"/>
      <c r="D9" s="150" t="s">
        <v>303</v>
      </c>
      <c r="E9" s="150"/>
      <c r="F9" s="150"/>
      <c r="G9" s="150"/>
      <c r="H9" s="150"/>
      <c r="I9" s="150"/>
      <c r="J9" s="150"/>
      <c r="K9" s="150"/>
      <c r="L9" s="150"/>
      <c r="M9" s="150"/>
      <c r="N9" s="150"/>
      <c r="O9" s="150"/>
    </row>
    <row r="10" spans="2:15" x14ac:dyDescent="0.3">
      <c r="B10" s="155"/>
      <c r="C10" s="155"/>
      <c r="D10" s="150"/>
      <c r="E10" s="150"/>
      <c r="F10" s="150"/>
      <c r="G10" s="150"/>
      <c r="H10" s="150"/>
      <c r="I10" s="150"/>
      <c r="J10" s="150"/>
      <c r="K10" s="150"/>
      <c r="L10" s="150"/>
      <c r="M10" s="150"/>
      <c r="N10" s="150"/>
      <c r="O10" s="150"/>
    </row>
    <row r="11" spans="2:15" x14ac:dyDescent="0.3">
      <c r="B11" s="155" t="s">
        <v>341</v>
      </c>
      <c r="C11" s="155"/>
      <c r="D11" s="153" t="s">
        <v>304</v>
      </c>
      <c r="E11" s="153"/>
      <c r="F11" s="153"/>
      <c r="G11" s="153"/>
      <c r="H11" s="153"/>
      <c r="I11" s="153"/>
      <c r="J11" s="153"/>
      <c r="K11" s="153"/>
      <c r="L11" s="153"/>
      <c r="M11" s="153"/>
      <c r="N11" s="153"/>
      <c r="O11" s="153"/>
    </row>
    <row r="12" spans="2:15" ht="14.4" customHeight="1" x14ac:dyDescent="0.3">
      <c r="B12" s="155" t="s">
        <v>342</v>
      </c>
      <c r="C12" s="155"/>
      <c r="D12" s="150" t="s">
        <v>305</v>
      </c>
      <c r="E12" s="150"/>
      <c r="F12" s="150"/>
      <c r="G12" s="150"/>
      <c r="H12" s="150"/>
      <c r="I12" s="150"/>
      <c r="J12" s="150"/>
      <c r="K12" s="150"/>
      <c r="L12" s="150"/>
      <c r="M12" s="150"/>
      <c r="N12" s="150"/>
      <c r="O12" s="150"/>
    </row>
    <row r="13" spans="2:15" x14ac:dyDescent="0.3">
      <c r="B13" s="155"/>
      <c r="C13" s="155"/>
      <c r="D13" s="150"/>
      <c r="E13" s="150"/>
      <c r="F13" s="150"/>
      <c r="G13" s="150"/>
      <c r="H13" s="150"/>
      <c r="I13" s="150"/>
      <c r="J13" s="150"/>
      <c r="K13" s="150"/>
      <c r="L13" s="150"/>
      <c r="M13" s="150"/>
      <c r="N13" s="150"/>
      <c r="O13" s="150"/>
    </row>
    <row r="14" spans="2:15" x14ac:dyDescent="0.3">
      <c r="B14" s="155"/>
      <c r="C14" s="155"/>
      <c r="D14" s="150"/>
      <c r="E14" s="150"/>
      <c r="F14" s="150"/>
      <c r="G14" s="150"/>
      <c r="H14" s="150"/>
      <c r="I14" s="150"/>
      <c r="J14" s="150"/>
      <c r="K14" s="150"/>
      <c r="L14" s="150"/>
      <c r="M14" s="150"/>
      <c r="N14" s="150"/>
      <c r="O14" s="150"/>
    </row>
    <row r="15" spans="2:15" x14ac:dyDescent="0.3">
      <c r="B15" s="47"/>
      <c r="C15" s="47"/>
      <c r="D15" s="48"/>
      <c r="E15" s="48"/>
      <c r="F15" s="48"/>
      <c r="G15" s="48"/>
      <c r="H15" s="48"/>
      <c r="I15" s="48"/>
      <c r="J15" s="48"/>
      <c r="K15" s="48"/>
      <c r="L15" s="48"/>
      <c r="M15" s="48"/>
      <c r="N15" s="48"/>
      <c r="O15" s="48"/>
    </row>
    <row r="16" spans="2:15" ht="15.6" x14ac:dyDescent="0.3">
      <c r="B16" s="56" t="s">
        <v>306</v>
      </c>
      <c r="C16" s="57"/>
      <c r="D16" s="57"/>
      <c r="E16" s="57"/>
      <c r="F16" s="57"/>
      <c r="G16" s="57"/>
      <c r="H16" s="57"/>
      <c r="I16" s="57"/>
      <c r="J16" s="57"/>
      <c r="K16" s="57"/>
      <c r="L16" s="57"/>
      <c r="M16" s="57"/>
      <c r="N16" s="57"/>
      <c r="O16" s="57"/>
    </row>
    <row r="17" spans="2:15" ht="14.4" customHeight="1" x14ac:dyDescent="0.3">
      <c r="B17" s="151" t="s">
        <v>311</v>
      </c>
      <c r="C17" s="151"/>
      <c r="D17" s="151"/>
      <c r="E17" s="151"/>
      <c r="F17" s="151"/>
      <c r="G17" s="151"/>
      <c r="H17" s="151"/>
      <c r="I17" s="151"/>
      <c r="J17" s="151"/>
      <c r="K17" s="151"/>
      <c r="L17" s="151"/>
      <c r="M17" s="151"/>
      <c r="N17" s="151"/>
      <c r="O17" s="151"/>
    </row>
    <row r="18" spans="2:15" ht="14.4" customHeight="1" x14ac:dyDescent="0.3">
      <c r="B18" s="152"/>
      <c r="C18" s="152"/>
      <c r="D18" s="152"/>
      <c r="E18" s="152"/>
      <c r="F18" s="152"/>
      <c r="G18" s="152"/>
      <c r="H18" s="152"/>
      <c r="I18" s="152"/>
      <c r="J18" s="152"/>
      <c r="K18" s="152"/>
      <c r="L18" s="152"/>
      <c r="M18" s="152"/>
      <c r="N18" s="152"/>
      <c r="O18" s="152"/>
    </row>
    <row r="19" spans="2:15" x14ac:dyDescent="0.3">
      <c r="B19" s="158" t="s">
        <v>307</v>
      </c>
      <c r="C19" s="158"/>
      <c r="D19" s="147" t="s">
        <v>308</v>
      </c>
      <c r="E19" s="147"/>
      <c r="F19" s="147"/>
      <c r="G19" s="147"/>
      <c r="H19" s="147"/>
      <c r="I19" s="147"/>
      <c r="J19" s="147"/>
      <c r="K19" s="147"/>
      <c r="L19" s="147"/>
      <c r="M19" s="147"/>
      <c r="N19" s="147"/>
      <c r="O19" s="147"/>
    </row>
    <row r="20" spans="2:15" x14ac:dyDescent="0.3">
      <c r="B20" s="155">
        <v>1</v>
      </c>
      <c r="C20" s="155"/>
      <c r="D20" s="153" t="s">
        <v>309</v>
      </c>
      <c r="E20" s="153"/>
      <c r="F20" s="153"/>
      <c r="G20" s="153"/>
      <c r="H20" s="153"/>
      <c r="I20" s="153"/>
      <c r="J20" s="153"/>
      <c r="K20" s="153"/>
      <c r="L20" s="153"/>
      <c r="M20" s="153"/>
      <c r="N20" s="153"/>
      <c r="O20" s="153"/>
    </row>
    <row r="21" spans="2:15" ht="14.4" customHeight="1" x14ac:dyDescent="0.3">
      <c r="B21" s="155">
        <v>2</v>
      </c>
      <c r="C21" s="155"/>
      <c r="D21" s="150" t="s">
        <v>310</v>
      </c>
      <c r="E21" s="150"/>
      <c r="F21" s="150"/>
      <c r="G21" s="150"/>
      <c r="H21" s="150"/>
      <c r="I21" s="150"/>
      <c r="J21" s="150"/>
      <c r="K21" s="150"/>
      <c r="L21" s="150"/>
      <c r="M21" s="150"/>
      <c r="N21" s="150"/>
      <c r="O21" s="150"/>
    </row>
    <row r="22" spans="2:15" x14ac:dyDescent="0.3">
      <c r="B22" s="155"/>
      <c r="C22" s="155"/>
      <c r="D22" s="150"/>
      <c r="E22" s="150"/>
      <c r="F22" s="150"/>
      <c r="G22" s="150"/>
      <c r="H22" s="150"/>
      <c r="I22" s="150"/>
      <c r="J22" s="150"/>
      <c r="K22" s="150"/>
      <c r="L22" s="150"/>
      <c r="M22" s="150"/>
      <c r="N22" s="150"/>
      <c r="O22" s="150"/>
    </row>
    <row r="23" spans="2:15" x14ac:dyDescent="0.3"/>
    <row r="24" spans="2:15" ht="15.6" x14ac:dyDescent="0.3">
      <c r="B24" s="56" t="s">
        <v>312</v>
      </c>
    </row>
    <row r="25" spans="2:15" x14ac:dyDescent="0.3">
      <c r="B25" s="45" t="s">
        <v>313</v>
      </c>
      <c r="C25" s="45"/>
      <c r="D25" s="45"/>
      <c r="E25" s="45"/>
      <c r="F25" s="45"/>
      <c r="G25" s="45"/>
      <c r="H25" s="45"/>
      <c r="I25" s="45"/>
      <c r="J25" s="45"/>
      <c r="K25" s="45"/>
      <c r="L25" s="45"/>
      <c r="M25" s="45"/>
      <c r="N25" s="45"/>
      <c r="O25" s="45"/>
    </row>
    <row r="26" spans="2:15" x14ac:dyDescent="0.3">
      <c r="B26" s="158" t="s">
        <v>314</v>
      </c>
      <c r="C26" s="158"/>
      <c r="D26" s="149" t="s">
        <v>302</v>
      </c>
      <c r="E26" s="149"/>
      <c r="F26" s="149"/>
      <c r="G26" s="149"/>
      <c r="H26" s="149"/>
      <c r="I26" s="149"/>
      <c r="J26" s="149"/>
      <c r="K26" s="149"/>
      <c r="L26" s="149"/>
      <c r="M26" s="149"/>
      <c r="N26" s="149"/>
      <c r="O26" s="149"/>
    </row>
    <row r="27" spans="2:15" x14ac:dyDescent="0.3">
      <c r="B27" s="155" t="s">
        <v>80</v>
      </c>
      <c r="C27" s="155"/>
      <c r="D27" s="150" t="s">
        <v>315</v>
      </c>
      <c r="E27" s="150"/>
      <c r="F27" s="150"/>
      <c r="G27" s="150"/>
      <c r="H27" s="150"/>
      <c r="I27" s="150"/>
      <c r="J27" s="150"/>
      <c r="K27" s="150"/>
      <c r="L27" s="150"/>
      <c r="M27" s="150"/>
      <c r="N27" s="150"/>
      <c r="O27" s="150"/>
    </row>
    <row r="28" spans="2:15" ht="14.4" customHeight="1" x14ac:dyDescent="0.3">
      <c r="B28" s="155" t="s">
        <v>88</v>
      </c>
      <c r="C28" s="155"/>
      <c r="D28" s="150" t="s">
        <v>316</v>
      </c>
      <c r="E28" s="150"/>
      <c r="F28" s="150"/>
      <c r="G28" s="150"/>
      <c r="H28" s="150"/>
      <c r="I28" s="150"/>
      <c r="J28" s="150"/>
      <c r="K28" s="150"/>
      <c r="L28" s="150"/>
      <c r="M28" s="150"/>
      <c r="N28" s="150"/>
      <c r="O28" s="150"/>
    </row>
    <row r="29" spans="2:15" ht="14.4" customHeight="1" x14ac:dyDescent="0.3">
      <c r="B29" s="155"/>
      <c r="C29" s="155"/>
      <c r="D29" s="150"/>
      <c r="E29" s="150"/>
      <c r="F29" s="150"/>
      <c r="G29" s="150"/>
      <c r="H29" s="150"/>
      <c r="I29" s="150"/>
      <c r="J29" s="150"/>
      <c r="K29" s="150"/>
      <c r="L29" s="150"/>
      <c r="M29" s="150"/>
      <c r="N29" s="150"/>
      <c r="O29" s="150"/>
    </row>
    <row r="30" spans="2:15" x14ac:dyDescent="0.3">
      <c r="B30" s="155"/>
      <c r="C30" s="155"/>
      <c r="D30" s="150"/>
      <c r="E30" s="150"/>
      <c r="F30" s="150"/>
      <c r="G30" s="150"/>
      <c r="H30" s="150"/>
      <c r="I30" s="150"/>
      <c r="J30" s="150"/>
      <c r="K30" s="150"/>
      <c r="L30" s="150"/>
      <c r="M30" s="150"/>
      <c r="N30" s="150"/>
      <c r="O30" s="150"/>
    </row>
    <row r="31" spans="2:15" ht="14.4" customHeight="1" x14ac:dyDescent="0.3">
      <c r="B31" s="155" t="s">
        <v>92</v>
      </c>
      <c r="C31" s="155"/>
      <c r="D31" s="150" t="s">
        <v>317</v>
      </c>
      <c r="E31" s="150"/>
      <c r="F31" s="150"/>
      <c r="G31" s="150"/>
      <c r="H31" s="150"/>
      <c r="I31" s="150"/>
      <c r="J31" s="150"/>
      <c r="K31" s="150"/>
      <c r="L31" s="150"/>
      <c r="M31" s="150"/>
      <c r="N31" s="150"/>
      <c r="O31" s="150"/>
    </row>
    <row r="32" spans="2:15" x14ac:dyDescent="0.3">
      <c r="B32" s="155"/>
      <c r="C32" s="155"/>
      <c r="D32" s="150"/>
      <c r="E32" s="150"/>
      <c r="F32" s="150"/>
      <c r="G32" s="150"/>
      <c r="H32" s="150"/>
      <c r="I32" s="150"/>
      <c r="J32" s="150"/>
      <c r="K32" s="150"/>
      <c r="L32" s="150"/>
      <c r="M32" s="150"/>
      <c r="N32" s="150"/>
      <c r="O32" s="150"/>
    </row>
    <row r="33" spans="2:15" ht="14.4" customHeight="1" x14ac:dyDescent="0.3">
      <c r="B33" s="155" t="s">
        <v>114</v>
      </c>
      <c r="C33" s="155"/>
      <c r="D33" s="150" t="s">
        <v>318</v>
      </c>
      <c r="E33" s="150"/>
      <c r="F33" s="150"/>
      <c r="G33" s="150"/>
      <c r="H33" s="150"/>
      <c r="I33" s="150"/>
      <c r="J33" s="150"/>
      <c r="K33" s="150"/>
      <c r="L33" s="150"/>
      <c r="M33" s="150"/>
      <c r="N33" s="150"/>
      <c r="O33" s="150"/>
    </row>
    <row r="34" spans="2:15" ht="14.4" customHeight="1" x14ac:dyDescent="0.3">
      <c r="B34" s="155"/>
      <c r="C34" s="155"/>
      <c r="D34" s="150"/>
      <c r="E34" s="150"/>
      <c r="F34" s="150"/>
      <c r="G34" s="150"/>
      <c r="H34" s="150"/>
      <c r="I34" s="150"/>
      <c r="J34" s="150"/>
      <c r="K34" s="150"/>
      <c r="L34" s="150"/>
      <c r="M34" s="150"/>
      <c r="N34" s="150"/>
      <c r="O34" s="150"/>
    </row>
    <row r="35" spans="2:15" x14ac:dyDescent="0.3">
      <c r="B35" s="155"/>
      <c r="C35" s="155"/>
      <c r="D35" s="150"/>
      <c r="E35" s="150"/>
      <c r="F35" s="150"/>
      <c r="G35" s="150"/>
      <c r="H35" s="150"/>
      <c r="I35" s="150"/>
      <c r="J35" s="150"/>
      <c r="K35" s="150"/>
      <c r="L35" s="150"/>
      <c r="M35" s="150"/>
      <c r="N35" s="150"/>
      <c r="O35" s="150"/>
    </row>
    <row r="36" spans="2:15" ht="13.95" customHeight="1" x14ac:dyDescent="0.3">
      <c r="B36" s="155" t="s">
        <v>125</v>
      </c>
      <c r="C36" s="155"/>
      <c r="D36" s="150" t="s">
        <v>319</v>
      </c>
      <c r="E36" s="150"/>
      <c r="F36" s="150"/>
      <c r="G36" s="150"/>
      <c r="H36" s="150"/>
      <c r="I36" s="150"/>
      <c r="J36" s="150"/>
      <c r="K36" s="150"/>
      <c r="L36" s="150"/>
      <c r="M36" s="150"/>
      <c r="N36" s="150"/>
      <c r="O36" s="150"/>
    </row>
    <row r="37" spans="2:15" x14ac:dyDescent="0.3">
      <c r="B37" s="155"/>
      <c r="C37" s="155"/>
      <c r="D37" s="150"/>
      <c r="E37" s="150"/>
      <c r="F37" s="150"/>
      <c r="G37" s="150"/>
      <c r="H37" s="150"/>
      <c r="I37" s="150"/>
      <c r="J37" s="150"/>
      <c r="K37" s="150"/>
      <c r="L37" s="150"/>
      <c r="M37" s="150"/>
      <c r="N37" s="150"/>
      <c r="O37" s="150"/>
    </row>
    <row r="38" spans="2:15" x14ac:dyDescent="0.3">
      <c r="B38" s="155"/>
      <c r="C38" s="155"/>
      <c r="D38" s="150"/>
      <c r="E38" s="150"/>
      <c r="F38" s="150"/>
      <c r="G38" s="150"/>
      <c r="H38" s="150"/>
      <c r="I38" s="150"/>
      <c r="J38" s="150"/>
      <c r="K38" s="150"/>
      <c r="L38" s="150"/>
      <c r="M38" s="150"/>
      <c r="N38" s="150"/>
      <c r="O38" s="150"/>
    </row>
    <row r="39" spans="2:15" ht="13.95" customHeight="1" x14ac:dyDescent="0.3">
      <c r="B39" s="155" t="s">
        <v>0</v>
      </c>
      <c r="C39" s="155"/>
      <c r="D39" s="150" t="s">
        <v>320</v>
      </c>
      <c r="E39" s="150"/>
      <c r="F39" s="150"/>
      <c r="G39" s="150"/>
      <c r="H39" s="150"/>
      <c r="I39" s="150"/>
      <c r="J39" s="150"/>
      <c r="K39" s="150"/>
      <c r="L39" s="150"/>
      <c r="M39" s="150"/>
      <c r="N39" s="150"/>
      <c r="O39" s="150"/>
    </row>
    <row r="40" spans="2:15" x14ac:dyDescent="0.3">
      <c r="B40" s="155"/>
      <c r="C40" s="155"/>
      <c r="D40" s="150"/>
      <c r="E40" s="150"/>
      <c r="F40" s="150"/>
      <c r="G40" s="150"/>
      <c r="H40" s="150"/>
      <c r="I40" s="150"/>
      <c r="J40" s="150"/>
      <c r="K40" s="150"/>
      <c r="L40" s="150"/>
      <c r="M40" s="150"/>
      <c r="N40" s="150"/>
      <c r="O40" s="150"/>
    </row>
    <row r="41" spans="2:15" x14ac:dyDescent="0.3">
      <c r="B41" s="155"/>
      <c r="C41" s="155"/>
      <c r="D41" s="150"/>
      <c r="E41" s="150"/>
      <c r="F41" s="150"/>
      <c r="G41" s="150"/>
      <c r="H41" s="150"/>
      <c r="I41" s="150"/>
      <c r="J41" s="150"/>
      <c r="K41" s="150"/>
      <c r="L41" s="150"/>
      <c r="M41" s="150"/>
      <c r="N41" s="150"/>
      <c r="O41" s="150"/>
    </row>
    <row r="42" spans="2:15" x14ac:dyDescent="0.3">
      <c r="B42" s="155" t="s">
        <v>139</v>
      </c>
      <c r="C42" s="155"/>
      <c r="D42" s="150" t="s">
        <v>321</v>
      </c>
      <c r="E42" s="150"/>
      <c r="F42" s="150"/>
      <c r="G42" s="150"/>
      <c r="H42" s="150"/>
      <c r="I42" s="150"/>
      <c r="J42" s="150"/>
      <c r="K42" s="150"/>
      <c r="L42" s="150"/>
      <c r="M42" s="150"/>
      <c r="N42" s="150"/>
      <c r="O42" s="150"/>
    </row>
    <row r="43" spans="2:15" x14ac:dyDescent="0.3"/>
    <row r="44" spans="2:15" ht="15.6" x14ac:dyDescent="0.3">
      <c r="B44" s="56" t="s">
        <v>322</v>
      </c>
      <c r="C44" s="57"/>
      <c r="D44" s="57"/>
      <c r="E44" s="57"/>
      <c r="F44" s="57"/>
      <c r="G44" s="57"/>
      <c r="H44" s="57"/>
      <c r="I44" s="57"/>
      <c r="J44" s="57"/>
      <c r="K44" s="57"/>
      <c r="L44" s="57"/>
      <c r="M44" s="57"/>
      <c r="N44" s="57"/>
      <c r="O44" s="57"/>
    </row>
    <row r="45" spans="2:15" ht="14.4" customHeight="1" x14ac:dyDescent="0.3">
      <c r="B45" s="151" t="s">
        <v>323</v>
      </c>
      <c r="C45" s="151"/>
      <c r="D45" s="151"/>
      <c r="E45" s="151"/>
      <c r="F45" s="151"/>
      <c r="G45" s="151"/>
      <c r="H45" s="151"/>
      <c r="I45" s="151"/>
      <c r="J45" s="151"/>
      <c r="K45" s="151"/>
      <c r="L45" s="151"/>
      <c r="M45" s="151"/>
      <c r="N45" s="151"/>
      <c r="O45" s="151"/>
    </row>
    <row r="46" spans="2:15" x14ac:dyDescent="0.3">
      <c r="B46" s="151"/>
      <c r="C46" s="151"/>
      <c r="D46" s="151"/>
      <c r="E46" s="151"/>
      <c r="F46" s="151"/>
      <c r="G46" s="151"/>
      <c r="H46" s="151"/>
      <c r="I46" s="151"/>
      <c r="J46" s="151"/>
      <c r="K46" s="151"/>
      <c r="L46" s="151"/>
      <c r="M46" s="151"/>
      <c r="N46" s="151"/>
      <c r="O46" s="151"/>
    </row>
    <row r="47" spans="2:15" ht="14.4" customHeight="1" x14ac:dyDescent="0.3">
      <c r="B47" s="151" t="s">
        <v>324</v>
      </c>
      <c r="C47" s="151"/>
      <c r="D47" s="151"/>
      <c r="E47" s="151"/>
      <c r="F47" s="151"/>
      <c r="G47" s="151"/>
      <c r="H47" s="151"/>
      <c r="I47" s="151"/>
      <c r="J47" s="151"/>
      <c r="K47" s="151"/>
      <c r="L47" s="151"/>
      <c r="M47" s="151"/>
      <c r="N47" s="151"/>
      <c r="O47" s="151"/>
    </row>
    <row r="48" spans="2:15" x14ac:dyDescent="0.3">
      <c r="B48" s="151"/>
      <c r="C48" s="151"/>
      <c r="D48" s="151"/>
      <c r="E48" s="151"/>
      <c r="F48" s="151"/>
      <c r="G48" s="151"/>
      <c r="H48" s="151"/>
      <c r="I48" s="151"/>
      <c r="J48" s="151"/>
      <c r="K48" s="151"/>
      <c r="L48" s="151"/>
      <c r="M48" s="151"/>
      <c r="N48" s="151"/>
      <c r="O48" s="151"/>
    </row>
    <row r="49" spans="2:15" x14ac:dyDescent="0.3">
      <c r="B49" s="156" t="s">
        <v>322</v>
      </c>
      <c r="C49" s="156"/>
      <c r="D49" s="154" t="s">
        <v>325</v>
      </c>
      <c r="E49" s="154"/>
      <c r="G49" s="148" t="s">
        <v>343</v>
      </c>
      <c r="H49" s="148"/>
      <c r="I49" s="148"/>
      <c r="J49" s="148"/>
      <c r="K49" s="148"/>
      <c r="L49" s="148"/>
      <c r="M49" s="148"/>
      <c r="N49" s="148"/>
      <c r="O49" s="148"/>
    </row>
    <row r="50" spans="2:15" x14ac:dyDescent="0.3">
      <c r="B50" s="156"/>
      <c r="C50" s="156"/>
      <c r="D50" s="154"/>
      <c r="E50" s="154"/>
      <c r="G50" s="148"/>
      <c r="H50" s="148"/>
      <c r="I50" s="148"/>
      <c r="J50" s="148"/>
      <c r="K50" s="148"/>
      <c r="L50" s="148"/>
      <c r="M50" s="148"/>
      <c r="N50" s="148"/>
      <c r="O50" s="148"/>
    </row>
    <row r="51" spans="2:15" x14ac:dyDescent="0.3">
      <c r="B51" s="157" t="s">
        <v>159</v>
      </c>
      <c r="C51" s="157"/>
      <c r="D51" s="49" t="s">
        <v>350</v>
      </c>
      <c r="E51" s="49" t="s">
        <v>339</v>
      </c>
      <c r="G51" s="148"/>
      <c r="H51" s="148"/>
      <c r="I51" s="148"/>
      <c r="J51" s="148"/>
      <c r="K51" s="148"/>
      <c r="L51" s="148"/>
      <c r="M51" s="148"/>
      <c r="N51" s="148"/>
      <c r="O51" s="148"/>
    </row>
    <row r="52" spans="2:15" x14ac:dyDescent="0.3">
      <c r="B52" s="153" t="s">
        <v>326</v>
      </c>
      <c r="C52" s="153"/>
      <c r="D52" s="50">
        <v>842</v>
      </c>
      <c r="E52" s="50">
        <v>450</v>
      </c>
    </row>
    <row r="53" spans="2:15" x14ac:dyDescent="0.3">
      <c r="B53" s="153" t="s">
        <v>327</v>
      </c>
      <c r="C53" s="153"/>
      <c r="D53" s="50">
        <v>572</v>
      </c>
      <c r="E53" s="50">
        <v>300</v>
      </c>
    </row>
    <row r="54" spans="2:15" x14ac:dyDescent="0.3">
      <c r="B54" s="153" t="s">
        <v>328</v>
      </c>
      <c r="C54" s="153"/>
      <c r="D54" s="50">
        <v>536</v>
      </c>
      <c r="E54" s="50">
        <v>280</v>
      </c>
    </row>
    <row r="55" spans="2:15" x14ac:dyDescent="0.3">
      <c r="B55" s="153" t="s">
        <v>329</v>
      </c>
      <c r="C55" s="153"/>
      <c r="D55" s="50">
        <v>500</v>
      </c>
      <c r="E55" s="50">
        <v>260</v>
      </c>
    </row>
    <row r="56" spans="2:15" x14ac:dyDescent="0.3">
      <c r="B56" s="153" t="s">
        <v>330</v>
      </c>
      <c r="C56" s="153"/>
      <c r="D56" s="50">
        <v>446</v>
      </c>
      <c r="E56" s="50">
        <v>230</v>
      </c>
    </row>
    <row r="57" spans="2:15" x14ac:dyDescent="0.3">
      <c r="B57" s="153" t="s">
        <v>331</v>
      </c>
      <c r="C57" s="153"/>
      <c r="D57" s="50">
        <v>419</v>
      </c>
      <c r="E57" s="50">
        <v>215</v>
      </c>
    </row>
    <row r="58" spans="2:15" x14ac:dyDescent="0.3">
      <c r="B58" s="153" t="s">
        <v>165</v>
      </c>
      <c r="C58" s="153"/>
      <c r="D58" s="50">
        <v>392</v>
      </c>
      <c r="E58" s="50">
        <v>200</v>
      </c>
    </row>
    <row r="59" spans="2:15" x14ac:dyDescent="0.3">
      <c r="B59" s="153" t="s">
        <v>332</v>
      </c>
      <c r="C59" s="153"/>
      <c r="D59" s="50">
        <v>356</v>
      </c>
      <c r="E59" s="50">
        <v>180</v>
      </c>
    </row>
    <row r="60" spans="2:15" x14ac:dyDescent="0.3">
      <c r="B60" s="153" t="s">
        <v>333</v>
      </c>
      <c r="C60" s="153"/>
      <c r="D60" s="50">
        <v>329</v>
      </c>
      <c r="E60" s="50">
        <v>165</v>
      </c>
    </row>
    <row r="61" spans="2:15" x14ac:dyDescent="0.3">
      <c r="B61" s="153" t="s">
        <v>334</v>
      </c>
      <c r="C61" s="153"/>
      <c r="D61" s="50">
        <v>320</v>
      </c>
      <c r="E61" s="50">
        <v>160</v>
      </c>
    </row>
    <row r="62" spans="2:15" x14ac:dyDescent="0.3">
      <c r="B62" s="153" t="s">
        <v>335</v>
      </c>
      <c r="C62" s="153"/>
      <c r="D62" s="50">
        <v>275</v>
      </c>
      <c r="E62" s="50">
        <v>135</v>
      </c>
    </row>
    <row r="63" spans="2:15" x14ac:dyDescent="0.3">
      <c r="B63" s="153" t="s">
        <v>336</v>
      </c>
      <c r="C63" s="153"/>
      <c r="D63" s="50">
        <v>248</v>
      </c>
      <c r="E63" s="50">
        <v>120</v>
      </c>
    </row>
    <row r="64" spans="2:15" x14ac:dyDescent="0.3">
      <c r="B64" s="153" t="s">
        <v>337</v>
      </c>
      <c r="C64" s="153"/>
      <c r="D64" s="50">
        <v>212</v>
      </c>
      <c r="E64" s="50">
        <v>100</v>
      </c>
    </row>
    <row r="65" spans="2:5" x14ac:dyDescent="0.3">
      <c r="B65" s="153" t="s">
        <v>338</v>
      </c>
      <c r="C65" s="153"/>
      <c r="D65" s="50">
        <v>185</v>
      </c>
      <c r="E65" s="50">
        <v>85</v>
      </c>
    </row>
    <row r="66" spans="2:5" x14ac:dyDescent="0.3"/>
    <row r="67" spans="2:5" x14ac:dyDescent="0.3"/>
    <row r="68" spans="2:5" x14ac:dyDescent="0.3">
      <c r="B68" s="57" t="s">
        <v>379</v>
      </c>
    </row>
    <row r="69" spans="2:5" x14ac:dyDescent="0.3">
      <c r="B69" s="85" t="s">
        <v>380</v>
      </c>
    </row>
    <row r="70" spans="2:5" x14ac:dyDescent="0.3">
      <c r="B70" s="85" t="s">
        <v>381</v>
      </c>
    </row>
    <row r="71" spans="2:5" x14ac:dyDescent="0.3">
      <c r="B71" s="85" t="s">
        <v>382</v>
      </c>
    </row>
    <row r="72" spans="2:5" x14ac:dyDescent="0.3">
      <c r="B72" s="85" t="s">
        <v>383</v>
      </c>
    </row>
    <row r="73" spans="2:5" x14ac:dyDescent="0.3">
      <c r="B73" s="85" t="s">
        <v>384</v>
      </c>
    </row>
    <row r="74" spans="2:5" x14ac:dyDescent="0.3">
      <c r="B74" s="85" t="s">
        <v>385</v>
      </c>
    </row>
    <row r="75" spans="2:5" x14ac:dyDescent="0.3">
      <c r="B75" s="85" t="s">
        <v>386</v>
      </c>
    </row>
    <row r="76" spans="2:5" x14ac:dyDescent="0.3">
      <c r="B76" s="85" t="s">
        <v>387</v>
      </c>
    </row>
    <row r="77" spans="2:5" x14ac:dyDescent="0.3"/>
  </sheetData>
  <sheetProtection password="EB9C" sheet="1" objects="1" scenarios="1"/>
  <mergeCells count="54">
    <mergeCell ref="B8:C8"/>
    <mergeCell ref="B20:C20"/>
    <mergeCell ref="B19:C19"/>
    <mergeCell ref="B21:C22"/>
    <mergeCell ref="B9:C10"/>
    <mergeCell ref="B63:C63"/>
    <mergeCell ref="B64:C64"/>
    <mergeCell ref="B65:C65"/>
    <mergeCell ref="B55:C55"/>
    <mergeCell ref="B56:C56"/>
    <mergeCell ref="B57:C57"/>
    <mergeCell ref="B58:C58"/>
    <mergeCell ref="B59:C59"/>
    <mergeCell ref="B60:C60"/>
    <mergeCell ref="D9:O10"/>
    <mergeCell ref="B61:C61"/>
    <mergeCell ref="B62:C62"/>
    <mergeCell ref="B42:C42"/>
    <mergeCell ref="B49:C50"/>
    <mergeCell ref="B53:C53"/>
    <mergeCell ref="B52:C52"/>
    <mergeCell ref="B54:C54"/>
    <mergeCell ref="B39:C41"/>
    <mergeCell ref="B51:C51"/>
    <mergeCell ref="B45:O46"/>
    <mergeCell ref="B27:C27"/>
    <mergeCell ref="B26:C26"/>
    <mergeCell ref="B36:C38"/>
    <mergeCell ref="B33:C35"/>
    <mergeCell ref="B31:C32"/>
    <mergeCell ref="D19:O19"/>
    <mergeCell ref="D49:E50"/>
    <mergeCell ref="B47:O48"/>
    <mergeCell ref="D12:O14"/>
    <mergeCell ref="D11:O11"/>
    <mergeCell ref="B28:C30"/>
    <mergeCell ref="B11:C11"/>
    <mergeCell ref="B12:C14"/>
    <mergeCell ref="I2:K2"/>
    <mergeCell ref="I3:K3"/>
    <mergeCell ref="I4:K4"/>
    <mergeCell ref="D8:O8"/>
    <mergeCell ref="G49:O51"/>
    <mergeCell ref="D26:O26"/>
    <mergeCell ref="D27:O27"/>
    <mergeCell ref="D42:O42"/>
    <mergeCell ref="D39:O41"/>
    <mergeCell ref="D36:O38"/>
    <mergeCell ref="D33:O35"/>
    <mergeCell ref="D31:O32"/>
    <mergeCell ref="D28:O30"/>
    <mergeCell ref="B17:O18"/>
    <mergeCell ref="D21:O22"/>
    <mergeCell ref="D20:O20"/>
  </mergeCells>
  <hyperlinks>
    <hyperlink ref="I2" r:id="rId1"/>
    <hyperlink ref="I4" r:id="rId2"/>
  </hyperlinks>
  <pageMargins left="0.7" right="0.7" top="0.35" bottom="0.35" header="0.3" footer="0.3"/>
  <pageSetup paperSize="9" orientation="portrait" r:id="rId3"/>
  <headerFooter>
    <oddHeader>&amp;C
&amp;G</oddHeader>
    <oddFooter>&amp;R&amp;"-,Bold"&amp;P of &amp;N</oddFooter>
  </headerFooter>
  <rowBreaks count="1" manualBreakCount="1">
    <brk id="43" max="16383" man="1"/>
  </rowBreaks>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P28"/>
  <sheetViews>
    <sheetView showGridLines="0" showRowColHeaders="0" zoomScaleNormal="100" workbookViewId="0"/>
  </sheetViews>
  <sheetFormatPr defaultColWidth="0" defaultRowHeight="14.4" zeroHeight="1" x14ac:dyDescent="0.3"/>
  <cols>
    <col min="1" max="1" width="1.6640625" style="55" customWidth="1"/>
    <col min="2" max="15" width="5.6640625" style="55" customWidth="1"/>
    <col min="16" max="16" width="1.6640625" style="55" customWidth="1"/>
    <col min="17" max="16384" width="8.88671875" style="55" hidden="1"/>
  </cols>
  <sheetData>
    <row r="1" spans="1:15" ht="19.350000000000001" customHeight="1" x14ac:dyDescent="0.3">
      <c r="G1" s="58" t="s">
        <v>351</v>
      </c>
    </row>
    <row r="2" spans="1:15" x14ac:dyDescent="0.3">
      <c r="G2" s="64" t="s">
        <v>365</v>
      </c>
      <c r="H2" s="64"/>
      <c r="I2" s="104" t="s">
        <v>357</v>
      </c>
      <c r="J2" s="104"/>
      <c r="K2" s="104"/>
    </row>
    <row r="3" spans="1:15" x14ac:dyDescent="0.3">
      <c r="G3" s="64"/>
      <c r="H3" s="64"/>
      <c r="I3" s="105" t="s">
        <v>358</v>
      </c>
      <c r="J3" s="105"/>
      <c r="K3" s="105"/>
    </row>
    <row r="4" spans="1:15" x14ac:dyDescent="0.3">
      <c r="G4" s="64"/>
      <c r="H4" s="64"/>
      <c r="I4" s="104" t="s">
        <v>356</v>
      </c>
      <c r="J4" s="104"/>
      <c r="K4" s="104"/>
    </row>
    <row r="5" spans="1:15" x14ac:dyDescent="0.3"/>
    <row r="6" spans="1:15" x14ac:dyDescent="0.3">
      <c r="B6" s="57" t="s">
        <v>354</v>
      </c>
      <c r="C6" s="57"/>
    </row>
    <row r="7" spans="1:15" x14ac:dyDescent="0.3">
      <c r="B7" s="46" t="s">
        <v>208</v>
      </c>
      <c r="C7" s="147" t="s">
        <v>248</v>
      </c>
      <c r="D7" s="147"/>
      <c r="E7" s="147"/>
      <c r="F7" s="147"/>
      <c r="G7" s="147"/>
      <c r="H7" s="147"/>
      <c r="I7" s="147"/>
      <c r="J7" s="147"/>
      <c r="K7" s="147"/>
      <c r="L7" s="147"/>
      <c r="M7" s="147"/>
      <c r="N7" s="147"/>
      <c r="O7" s="147"/>
    </row>
    <row r="8" spans="1:15" ht="28.8" x14ac:dyDescent="0.3">
      <c r="A8" s="72" t="s">
        <v>352</v>
      </c>
      <c r="B8" s="59">
        <v>1</v>
      </c>
      <c r="C8" s="159" t="s">
        <v>254</v>
      </c>
      <c r="D8" s="159"/>
      <c r="E8" s="159"/>
      <c r="F8" s="159"/>
      <c r="G8" s="159"/>
      <c r="H8" s="159"/>
      <c r="I8" s="159"/>
      <c r="J8" s="159"/>
      <c r="K8" s="159"/>
      <c r="L8" s="159"/>
      <c r="M8" s="159"/>
      <c r="N8" s="159"/>
      <c r="O8" s="159"/>
    </row>
    <row r="9" spans="1:15" ht="28.8" x14ac:dyDescent="0.3">
      <c r="A9" s="72" t="s">
        <v>352</v>
      </c>
      <c r="B9" s="59">
        <v>3</v>
      </c>
      <c r="C9" s="159" t="s">
        <v>255</v>
      </c>
      <c r="D9" s="159"/>
      <c r="E9" s="159"/>
      <c r="F9" s="159"/>
      <c r="G9" s="159"/>
      <c r="H9" s="159"/>
      <c r="I9" s="159"/>
      <c r="J9" s="159"/>
      <c r="K9" s="159"/>
      <c r="L9" s="159"/>
      <c r="M9" s="159"/>
      <c r="N9" s="159"/>
      <c r="O9" s="159"/>
    </row>
    <row r="10" spans="1:15" ht="28.8" x14ac:dyDescent="0.3">
      <c r="A10" s="72" t="s">
        <v>352</v>
      </c>
      <c r="B10" s="59" t="s">
        <v>249</v>
      </c>
      <c r="C10" s="159" t="s">
        <v>256</v>
      </c>
      <c r="D10" s="159"/>
      <c r="E10" s="159"/>
      <c r="F10" s="159"/>
      <c r="G10" s="159"/>
      <c r="H10" s="159"/>
      <c r="I10" s="159"/>
      <c r="J10" s="159"/>
      <c r="K10" s="159"/>
      <c r="L10" s="159"/>
      <c r="M10" s="159"/>
      <c r="N10" s="159"/>
      <c r="O10" s="159"/>
    </row>
    <row r="11" spans="1:15" ht="28.8" x14ac:dyDescent="0.3">
      <c r="A11" s="72" t="s">
        <v>352</v>
      </c>
      <c r="B11" s="59" t="s">
        <v>250</v>
      </c>
      <c r="C11" s="159" t="s">
        <v>257</v>
      </c>
      <c r="D11" s="159"/>
      <c r="E11" s="159"/>
      <c r="F11" s="159"/>
      <c r="G11" s="159"/>
      <c r="H11" s="159"/>
      <c r="I11" s="159"/>
      <c r="J11" s="159"/>
      <c r="K11" s="159"/>
      <c r="L11" s="159"/>
      <c r="M11" s="159"/>
      <c r="N11" s="159"/>
      <c r="O11" s="159"/>
    </row>
    <row r="12" spans="1:15" ht="43.2" x14ac:dyDescent="0.3">
      <c r="A12" s="72" t="s">
        <v>353</v>
      </c>
      <c r="B12" s="59">
        <v>4</v>
      </c>
      <c r="C12" s="159" t="s">
        <v>258</v>
      </c>
      <c r="D12" s="159"/>
      <c r="E12" s="159"/>
      <c r="F12" s="159"/>
      <c r="G12" s="159"/>
      <c r="H12" s="159"/>
      <c r="I12" s="159"/>
      <c r="J12" s="159"/>
      <c r="K12" s="159"/>
      <c r="L12" s="159"/>
      <c r="M12" s="159"/>
      <c r="N12" s="159"/>
      <c r="O12" s="159"/>
    </row>
    <row r="13" spans="1:15" ht="43.2" x14ac:dyDescent="0.3">
      <c r="A13" s="72" t="s">
        <v>353</v>
      </c>
      <c r="B13" s="59" t="s">
        <v>251</v>
      </c>
      <c r="C13" s="159" t="s">
        <v>259</v>
      </c>
      <c r="D13" s="159"/>
      <c r="E13" s="159"/>
      <c r="F13" s="159"/>
      <c r="G13" s="159"/>
      <c r="H13" s="159"/>
      <c r="I13" s="159"/>
      <c r="J13" s="159"/>
      <c r="K13" s="159"/>
      <c r="L13" s="159"/>
      <c r="M13" s="159"/>
      <c r="N13" s="159"/>
      <c r="O13" s="159"/>
    </row>
    <row r="14" spans="1:15" ht="43.2" x14ac:dyDescent="0.3">
      <c r="A14" s="72" t="s">
        <v>353</v>
      </c>
      <c r="B14" s="59">
        <v>6</v>
      </c>
      <c r="C14" s="159" t="s">
        <v>376</v>
      </c>
      <c r="D14" s="159"/>
      <c r="E14" s="159"/>
      <c r="F14" s="159"/>
      <c r="G14" s="159"/>
      <c r="H14" s="159"/>
      <c r="I14" s="159"/>
      <c r="J14" s="159"/>
      <c r="K14" s="159"/>
      <c r="L14" s="159"/>
      <c r="M14" s="159"/>
      <c r="N14" s="159"/>
      <c r="O14" s="159"/>
    </row>
    <row r="15" spans="1:15" ht="43.2" x14ac:dyDescent="0.3">
      <c r="A15" s="72" t="s">
        <v>353</v>
      </c>
      <c r="B15" s="59" t="s">
        <v>252</v>
      </c>
      <c r="C15" s="159" t="s">
        <v>377</v>
      </c>
      <c r="D15" s="159"/>
      <c r="E15" s="159"/>
      <c r="F15" s="159"/>
      <c r="G15" s="159"/>
      <c r="H15" s="159"/>
      <c r="I15" s="159"/>
      <c r="J15" s="159"/>
      <c r="K15" s="159"/>
      <c r="L15" s="159"/>
      <c r="M15" s="159"/>
      <c r="N15" s="159"/>
      <c r="O15" s="159"/>
    </row>
    <row r="16" spans="1:15" ht="28.8" x14ac:dyDescent="0.3">
      <c r="A16" s="72" t="s">
        <v>352</v>
      </c>
      <c r="B16" s="59">
        <v>12</v>
      </c>
      <c r="C16" s="159" t="s">
        <v>260</v>
      </c>
      <c r="D16" s="159"/>
      <c r="E16" s="159"/>
      <c r="F16" s="159"/>
      <c r="G16" s="159"/>
      <c r="H16" s="159"/>
      <c r="I16" s="159"/>
      <c r="J16" s="159"/>
      <c r="K16" s="159"/>
      <c r="L16" s="159"/>
      <c r="M16" s="159"/>
      <c r="N16" s="159"/>
      <c r="O16" s="159"/>
    </row>
    <row r="17" spans="1:15" x14ac:dyDescent="0.3">
      <c r="B17" s="59" t="s">
        <v>253</v>
      </c>
      <c r="C17" s="159" t="s">
        <v>261</v>
      </c>
      <c r="D17" s="159"/>
      <c r="E17" s="159"/>
      <c r="F17" s="159"/>
      <c r="G17" s="159"/>
      <c r="H17" s="159"/>
      <c r="I17" s="159"/>
      <c r="J17" s="159"/>
      <c r="K17" s="159"/>
      <c r="L17" s="159"/>
      <c r="M17" s="159"/>
      <c r="N17" s="159"/>
      <c r="O17" s="159"/>
    </row>
    <row r="18" spans="1:15" x14ac:dyDescent="0.3">
      <c r="B18" s="73"/>
      <c r="C18" s="73"/>
    </row>
    <row r="19" spans="1:15" x14ac:dyDescent="0.3">
      <c r="B19" s="57" t="s">
        <v>355</v>
      </c>
      <c r="C19" s="74"/>
    </row>
    <row r="20" spans="1:15" x14ac:dyDescent="0.3">
      <c r="B20" s="46" t="s">
        <v>208</v>
      </c>
      <c r="C20" s="147" t="s">
        <v>248</v>
      </c>
      <c r="D20" s="147"/>
      <c r="E20" s="147"/>
      <c r="F20" s="147"/>
      <c r="G20" s="147"/>
      <c r="H20" s="147"/>
      <c r="I20" s="147"/>
      <c r="J20" s="147"/>
      <c r="K20" s="147"/>
      <c r="L20" s="147"/>
      <c r="M20" s="147"/>
      <c r="N20" s="147"/>
      <c r="O20" s="147"/>
    </row>
    <row r="21" spans="1:15" ht="28.8" x14ac:dyDescent="0.3">
      <c r="A21" s="72" t="s">
        <v>352</v>
      </c>
      <c r="B21" s="59">
        <v>7</v>
      </c>
      <c r="C21" s="159" t="s">
        <v>262</v>
      </c>
      <c r="D21" s="159"/>
      <c r="E21" s="159"/>
      <c r="F21" s="159"/>
      <c r="G21" s="159"/>
      <c r="H21" s="159"/>
      <c r="I21" s="159"/>
      <c r="J21" s="159"/>
      <c r="K21" s="159"/>
      <c r="L21" s="159"/>
      <c r="M21" s="159"/>
      <c r="N21" s="159"/>
      <c r="O21" s="159"/>
    </row>
    <row r="22" spans="1:15" ht="28.8" x14ac:dyDescent="0.3">
      <c r="A22" s="72" t="s">
        <v>352</v>
      </c>
      <c r="B22" s="59">
        <v>8</v>
      </c>
      <c r="C22" s="159" t="s">
        <v>263</v>
      </c>
      <c r="D22" s="159"/>
      <c r="E22" s="159"/>
      <c r="F22" s="159"/>
      <c r="G22" s="159"/>
      <c r="H22" s="159"/>
      <c r="I22" s="159"/>
      <c r="J22" s="159"/>
      <c r="K22" s="159"/>
      <c r="L22" s="159"/>
      <c r="M22" s="159"/>
      <c r="N22" s="159"/>
      <c r="O22" s="159"/>
    </row>
    <row r="23" spans="1:15" ht="28.8" x14ac:dyDescent="0.3">
      <c r="A23" s="72" t="s">
        <v>352</v>
      </c>
      <c r="B23" s="59">
        <v>9</v>
      </c>
      <c r="C23" s="159" t="s">
        <v>264</v>
      </c>
      <c r="D23" s="159"/>
      <c r="E23" s="159"/>
      <c r="F23" s="159"/>
      <c r="G23" s="159"/>
      <c r="H23" s="159"/>
      <c r="I23" s="159"/>
      <c r="J23" s="159"/>
      <c r="K23" s="159"/>
      <c r="L23" s="159"/>
      <c r="M23" s="159"/>
      <c r="N23" s="159"/>
      <c r="O23" s="159"/>
    </row>
    <row r="24" spans="1:15" ht="28.8" x14ac:dyDescent="0.3">
      <c r="A24" s="72" t="s">
        <v>352</v>
      </c>
      <c r="B24" s="59">
        <v>10</v>
      </c>
      <c r="C24" s="159" t="s">
        <v>265</v>
      </c>
      <c r="D24" s="159"/>
      <c r="E24" s="159"/>
      <c r="F24" s="159"/>
      <c r="G24" s="159"/>
      <c r="H24" s="159"/>
      <c r="I24" s="159"/>
      <c r="J24" s="159"/>
      <c r="K24" s="159"/>
      <c r="L24" s="159"/>
      <c r="M24" s="159"/>
      <c r="N24" s="159"/>
      <c r="O24" s="159"/>
    </row>
    <row r="25" spans="1:15" x14ac:dyDescent="0.3"/>
    <row r="26" spans="1:15" x14ac:dyDescent="0.3">
      <c r="B26" s="84" t="s">
        <v>378</v>
      </c>
    </row>
    <row r="27" spans="1:15" x14ac:dyDescent="0.3"/>
    <row r="28" spans="1:15" x14ac:dyDescent="0.3"/>
  </sheetData>
  <sheetProtection password="EB9C" sheet="1" objects="1" scenarios="1"/>
  <mergeCells count="19">
    <mergeCell ref="C23:O23"/>
    <mergeCell ref="C24:O24"/>
    <mergeCell ref="C7:O7"/>
    <mergeCell ref="C20:O20"/>
    <mergeCell ref="C9:O9"/>
    <mergeCell ref="C8:O8"/>
    <mergeCell ref="C10:O10"/>
    <mergeCell ref="C11:O11"/>
    <mergeCell ref="C12:O12"/>
    <mergeCell ref="C13:O13"/>
    <mergeCell ref="C14:O14"/>
    <mergeCell ref="C15:O15"/>
    <mergeCell ref="C16:O16"/>
    <mergeCell ref="C17:O17"/>
    <mergeCell ref="I2:K2"/>
    <mergeCell ref="I3:K3"/>
    <mergeCell ref="I4:K4"/>
    <mergeCell ref="C21:O21"/>
    <mergeCell ref="C22:O22"/>
  </mergeCells>
  <hyperlinks>
    <hyperlink ref="I2" r:id="rId1"/>
    <hyperlink ref="I4" r:id="rId2"/>
  </hyperlinks>
  <pageMargins left="0.7" right="0.7" top="0.35" bottom="0.35" header="0.3" footer="0.3"/>
  <pageSetup paperSize="9" orientation="portrait" r:id="rId3"/>
  <headerFooter>
    <oddHeader>&amp;C
&amp;G</oddHeader>
  </headerFooter>
  <drawing r:id="rId4"/>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19"/>
  <sheetViews>
    <sheetView workbookViewId="0">
      <selection activeCell="A3" sqref="A3"/>
    </sheetView>
  </sheetViews>
  <sheetFormatPr defaultColWidth="8.88671875" defaultRowHeight="14.4" x14ac:dyDescent="0.3"/>
  <cols>
    <col min="1" max="1" width="24.88671875" style="86" customWidth="1"/>
    <col min="2" max="16384" width="8.88671875" style="1"/>
  </cols>
  <sheetData>
    <row r="1" spans="1:2" x14ac:dyDescent="0.3">
      <c r="A1" s="61" t="s">
        <v>189</v>
      </c>
    </row>
    <row r="2" spans="1:2" x14ac:dyDescent="0.3">
      <c r="A2" s="1" t="s">
        <v>218</v>
      </c>
      <c r="B2" s="1">
        <f>'Electric Heater'!F6</f>
        <v>0</v>
      </c>
    </row>
    <row r="3" spans="1:2" x14ac:dyDescent="0.3">
      <c r="A3" s="1" t="s">
        <v>191</v>
      </c>
      <c r="B3" s="1">
        <f>'Electric Heater'!F7</f>
        <v>0</v>
      </c>
    </row>
    <row r="4" spans="1:2" x14ac:dyDescent="0.3">
      <c r="A4" s="1" t="s">
        <v>192</v>
      </c>
      <c r="B4" s="1">
        <f>'Electric Heater'!F8</f>
        <v>0</v>
      </c>
    </row>
    <row r="5" spans="1:2" x14ac:dyDescent="0.3">
      <c r="A5" s="1" t="s">
        <v>194</v>
      </c>
      <c r="B5" s="1">
        <f>'Electric Heater'!F9</f>
        <v>0</v>
      </c>
    </row>
    <row r="6" spans="1:2" x14ac:dyDescent="0.3">
      <c r="A6" s="1" t="s">
        <v>238</v>
      </c>
      <c r="B6" s="1">
        <f>'Electric Heater'!F10</f>
        <v>0</v>
      </c>
    </row>
    <row r="7" spans="1:2" x14ac:dyDescent="0.3">
      <c r="A7" s="1" t="s">
        <v>239</v>
      </c>
      <c r="B7" s="1">
        <f>'Electric Heater'!F11</f>
        <v>0</v>
      </c>
    </row>
    <row r="8" spans="1:2" x14ac:dyDescent="0.3">
      <c r="A8" s="1" t="s">
        <v>219</v>
      </c>
      <c r="B8" s="1">
        <f>'Electric Heater'!F12</f>
        <v>0</v>
      </c>
    </row>
    <row r="9" spans="1:2" x14ac:dyDescent="0.3">
      <c r="A9" s="1" t="s">
        <v>266</v>
      </c>
      <c r="B9" s="1">
        <f>'Electric Heater'!F13</f>
        <v>0</v>
      </c>
    </row>
    <row r="10" spans="1:2" x14ac:dyDescent="0.3">
      <c r="A10" s="1" t="s">
        <v>267</v>
      </c>
      <c r="B10" s="1">
        <f>'Electric Heater'!F14</f>
        <v>0</v>
      </c>
    </row>
    <row r="12" spans="1:2" x14ac:dyDescent="0.3">
      <c r="A12" s="53" t="s">
        <v>169</v>
      </c>
    </row>
    <row r="13" spans="1:2" ht="15" x14ac:dyDescent="0.35">
      <c r="A13" s="1" t="s">
        <v>389</v>
      </c>
      <c r="B13" s="9">
        <f>'Electric Heater'!F17</f>
        <v>0</v>
      </c>
    </row>
    <row r="14" spans="1:2" ht="15" x14ac:dyDescent="0.35">
      <c r="A14" s="1" t="s">
        <v>390</v>
      </c>
      <c r="B14" s="9">
        <f>'Electric Heater'!F18</f>
        <v>0</v>
      </c>
    </row>
    <row r="15" spans="1:2" ht="15" x14ac:dyDescent="0.35">
      <c r="A15" s="1" t="s">
        <v>391</v>
      </c>
      <c r="B15" s="9">
        <f>'Electric Heater'!F19</f>
        <v>0</v>
      </c>
    </row>
    <row r="16" spans="1:2" x14ac:dyDescent="0.3">
      <c r="A16" s="1" t="s">
        <v>217</v>
      </c>
      <c r="B16" s="9">
        <f>'Electric Heater'!F20</f>
        <v>0</v>
      </c>
    </row>
    <row r="17" spans="1:2" x14ac:dyDescent="0.3">
      <c r="A17" s="1" t="s">
        <v>175</v>
      </c>
      <c r="B17" s="9">
        <f>'Electric Heater'!F21</f>
        <v>0</v>
      </c>
    </row>
    <row r="18" spans="1:2" x14ac:dyDescent="0.3">
      <c r="A18" s="1" t="s">
        <v>177</v>
      </c>
      <c r="B18" s="9">
        <f>'Electric Heater'!F22</f>
        <v>0</v>
      </c>
    </row>
    <row r="19" spans="1:2" x14ac:dyDescent="0.3">
      <c r="A19" s="1" t="s">
        <v>4</v>
      </c>
      <c r="B19" s="9">
        <f>'Electric Heater'!F23</f>
        <v>0</v>
      </c>
    </row>
    <row r="21" spans="1:2" x14ac:dyDescent="0.3">
      <c r="A21" s="87" t="s">
        <v>5</v>
      </c>
    </row>
    <row r="22" spans="1:2" x14ac:dyDescent="0.3">
      <c r="A22" s="1" t="s">
        <v>224</v>
      </c>
      <c r="B22" s="1">
        <f>'Electric Heater'!E26</f>
        <v>0</v>
      </c>
    </row>
    <row r="23" spans="1:2" x14ac:dyDescent="0.3">
      <c r="A23" s="1" t="s">
        <v>225</v>
      </c>
      <c r="B23" s="1">
        <f>'Electric Heater'!E27</f>
        <v>0</v>
      </c>
    </row>
    <row r="24" spans="1:2" x14ac:dyDescent="0.3">
      <c r="A24" s="1" t="s">
        <v>226</v>
      </c>
      <c r="B24" s="1">
        <f>'Electric Heater'!G26</f>
        <v>0</v>
      </c>
    </row>
    <row r="25" spans="1:2" x14ac:dyDescent="0.3">
      <c r="A25" s="1" t="s">
        <v>227</v>
      </c>
      <c r="B25" s="1">
        <f>'Electric Heater'!G27</f>
        <v>0</v>
      </c>
    </row>
    <row r="26" spans="1:2" x14ac:dyDescent="0.3">
      <c r="A26" s="1" t="s">
        <v>228</v>
      </c>
      <c r="B26" s="1">
        <f>'Electric Heater'!I26</f>
        <v>0</v>
      </c>
    </row>
    <row r="27" spans="1:2" x14ac:dyDescent="0.3">
      <c r="A27" s="1" t="s">
        <v>229</v>
      </c>
      <c r="B27" s="1">
        <f>'Electric Heater'!I27</f>
        <v>0</v>
      </c>
    </row>
    <row r="28" spans="1:2" x14ac:dyDescent="0.3">
      <c r="A28" s="1" t="s">
        <v>230</v>
      </c>
      <c r="B28" s="1">
        <f>'Electric Heater'!L26</f>
        <v>0</v>
      </c>
    </row>
    <row r="29" spans="1:2" x14ac:dyDescent="0.3">
      <c r="A29" s="1" t="s">
        <v>231</v>
      </c>
      <c r="B29" s="1">
        <f>'Electric Heater'!L27</f>
        <v>0</v>
      </c>
    </row>
    <row r="30" spans="1:2" x14ac:dyDescent="0.3">
      <c r="A30" s="1" t="s">
        <v>232</v>
      </c>
      <c r="B30" s="1">
        <f>'Electric Heater'!O26</f>
        <v>0</v>
      </c>
    </row>
    <row r="31" spans="1:2" x14ac:dyDescent="0.3">
      <c r="A31" s="1" t="s">
        <v>233</v>
      </c>
      <c r="B31" s="1">
        <f>'Electric Heater'!O27</f>
        <v>0</v>
      </c>
    </row>
    <row r="32" spans="1:2" x14ac:dyDescent="0.3">
      <c r="A32" s="1" t="s">
        <v>220</v>
      </c>
      <c r="B32" s="1">
        <f>'Electric Heater'!F29</f>
        <v>0</v>
      </c>
    </row>
    <row r="33" spans="1:2" x14ac:dyDescent="0.3">
      <c r="A33" s="1" t="s">
        <v>12</v>
      </c>
      <c r="B33" s="1">
        <f>'Electric Heater'!F30</f>
        <v>0</v>
      </c>
    </row>
    <row r="35" spans="1:2" x14ac:dyDescent="0.3">
      <c r="A35" s="53" t="s">
        <v>190</v>
      </c>
    </row>
    <row r="36" spans="1:2" x14ac:dyDescent="0.3">
      <c r="A36" s="1" t="s">
        <v>15</v>
      </c>
      <c r="B36" s="1">
        <f>'Electric Heater'!N6</f>
        <v>0</v>
      </c>
    </row>
    <row r="37" spans="1:2" x14ac:dyDescent="0.3">
      <c r="A37" s="1" t="s">
        <v>215</v>
      </c>
      <c r="B37" s="1">
        <f>'Electric Heater'!N7</f>
        <v>10</v>
      </c>
    </row>
    <row r="38" spans="1:2" ht="15" x14ac:dyDescent="0.35">
      <c r="A38" s="1" t="s">
        <v>392</v>
      </c>
      <c r="B38" s="1">
        <f>'Electric Heater'!N11</f>
        <v>0</v>
      </c>
    </row>
    <row r="39" spans="1:2" ht="15" x14ac:dyDescent="0.35">
      <c r="A39" s="1" t="s">
        <v>393</v>
      </c>
      <c r="B39" s="1">
        <f>'Electric Heater'!N12</f>
        <v>0</v>
      </c>
    </row>
    <row r="40" spans="1:2" x14ac:dyDescent="0.3">
      <c r="A40" s="1" t="s">
        <v>241</v>
      </c>
      <c r="B40" s="1">
        <f>'Electric Heater'!N8</f>
        <v>0</v>
      </c>
    </row>
    <row r="41" spans="1:2" x14ac:dyDescent="0.3">
      <c r="A41" s="1" t="s">
        <v>285</v>
      </c>
      <c r="B41" s="1">
        <f>'Electric Heater'!N9</f>
        <v>0</v>
      </c>
    </row>
    <row r="42" spans="1:2" x14ac:dyDescent="0.3">
      <c r="A42" s="1" t="s">
        <v>17</v>
      </c>
      <c r="B42" s="1">
        <f>'Electric Heater'!N13</f>
        <v>0</v>
      </c>
    </row>
    <row r="43" spans="1:2" x14ac:dyDescent="0.3">
      <c r="A43" s="1" t="s">
        <v>193</v>
      </c>
      <c r="B43" s="1">
        <f>'Electric Heater'!N14</f>
        <v>0</v>
      </c>
    </row>
    <row r="44" spans="1:2" x14ac:dyDescent="0.3">
      <c r="A44" s="1" t="s">
        <v>18</v>
      </c>
      <c r="B44" s="1">
        <f>'Electric Heater'!N15</f>
        <v>0</v>
      </c>
    </row>
    <row r="45" spans="1:2" x14ac:dyDescent="0.3">
      <c r="A45" s="1" t="s">
        <v>20</v>
      </c>
      <c r="B45" s="1">
        <f>'Electric Heater'!N16</f>
        <v>0</v>
      </c>
    </row>
    <row r="46" spans="1:2" x14ac:dyDescent="0.3">
      <c r="A46" s="1" t="s">
        <v>394</v>
      </c>
      <c r="B46" s="9">
        <f>'Electric Heater'!M17</f>
        <v>0</v>
      </c>
    </row>
    <row r="47" spans="1:2" x14ac:dyDescent="0.3">
      <c r="A47" s="1" t="s">
        <v>395</v>
      </c>
      <c r="B47" s="9">
        <f>'Electric Heater'!O17</f>
        <v>0</v>
      </c>
    </row>
    <row r="48" spans="1:2" x14ac:dyDescent="0.3">
      <c r="A48" s="1" t="s">
        <v>24</v>
      </c>
      <c r="B48" s="1">
        <f>'Electric Heater'!N18</f>
        <v>0</v>
      </c>
    </row>
    <row r="49" spans="1:2" x14ac:dyDescent="0.3">
      <c r="A49" s="1" t="s">
        <v>178</v>
      </c>
      <c r="B49" s="1">
        <f>'Electric Heater'!N19</f>
        <v>0</v>
      </c>
    </row>
    <row r="50" spans="1:2" x14ac:dyDescent="0.3">
      <c r="A50" s="1" t="s">
        <v>187</v>
      </c>
      <c r="B50" s="1">
        <f>'Electric Heater'!N20</f>
        <v>0</v>
      </c>
    </row>
    <row r="51" spans="1:2" x14ac:dyDescent="0.3">
      <c r="A51" s="1" t="s">
        <v>240</v>
      </c>
      <c r="B51" s="1">
        <f>'Electric Heater'!N21</f>
        <v>0</v>
      </c>
    </row>
    <row r="52" spans="1:2" x14ac:dyDescent="0.3">
      <c r="A52" s="1" t="s">
        <v>237</v>
      </c>
      <c r="B52" s="1">
        <f>'Electric Heater'!N22</f>
        <v>0</v>
      </c>
    </row>
    <row r="54" spans="1:2" x14ac:dyDescent="0.3">
      <c r="A54" s="53" t="s">
        <v>195</v>
      </c>
    </row>
    <row r="55" spans="1:2" x14ac:dyDescent="0.3">
      <c r="A55" s="1" t="s">
        <v>25</v>
      </c>
      <c r="B55" s="1">
        <f>'Electric Heater'!F33</f>
        <v>0</v>
      </c>
    </row>
    <row r="56" spans="1:2" x14ac:dyDescent="0.3">
      <c r="A56" s="1" t="s">
        <v>26</v>
      </c>
      <c r="B56" s="1">
        <f>'Electric Heater'!F34</f>
        <v>0</v>
      </c>
    </row>
    <row r="57" spans="1:2" x14ac:dyDescent="0.3">
      <c r="A57" s="1" t="s">
        <v>27</v>
      </c>
      <c r="B57" s="1">
        <f>'Electric Heater'!F35</f>
        <v>0</v>
      </c>
    </row>
    <row r="58" spans="1:2" x14ac:dyDescent="0.3">
      <c r="A58" s="1" t="s">
        <v>28</v>
      </c>
      <c r="B58" s="1">
        <f>'Electric Heater'!F75</f>
        <v>0</v>
      </c>
    </row>
    <row r="59" spans="1:2" x14ac:dyDescent="0.3">
      <c r="A59" s="1" t="s">
        <v>29</v>
      </c>
      <c r="B59" s="1">
        <f>'Electric Heater'!F76</f>
        <v>0</v>
      </c>
    </row>
    <row r="60" spans="1:2" x14ac:dyDescent="0.3">
      <c r="A60" s="1" t="s">
        <v>30</v>
      </c>
      <c r="B60" s="1">
        <f>'Electric Heater'!F77</f>
        <v>0</v>
      </c>
    </row>
    <row r="61" spans="1:2" x14ac:dyDescent="0.3">
      <c r="A61" s="1" t="s">
        <v>31</v>
      </c>
      <c r="B61" s="1">
        <f>'Electric Heater'!F66</f>
        <v>0</v>
      </c>
    </row>
    <row r="62" spans="1:2" x14ac:dyDescent="0.3">
      <c r="A62" s="1" t="s">
        <v>247</v>
      </c>
      <c r="B62" s="1">
        <f>'Electric Heater'!F40</f>
        <v>0</v>
      </c>
    </row>
    <row r="63" spans="1:2" x14ac:dyDescent="0.3">
      <c r="A63" s="1" t="s">
        <v>35</v>
      </c>
      <c r="B63" s="1">
        <f>'Electric Heater'!F41</f>
        <v>0</v>
      </c>
    </row>
    <row r="64" spans="1:2" x14ac:dyDescent="0.3">
      <c r="A64" s="1" t="s">
        <v>207</v>
      </c>
      <c r="B64" s="1">
        <f>'Electric Heater'!F42</f>
        <v>0</v>
      </c>
    </row>
    <row r="65" spans="1:2" x14ac:dyDescent="0.3">
      <c r="A65" s="1" t="s">
        <v>388</v>
      </c>
      <c r="B65" s="1">
        <f>'Electric Heater'!H42</f>
        <v>0</v>
      </c>
    </row>
    <row r="66" spans="1:2" x14ac:dyDescent="0.3">
      <c r="A66" s="1" t="s">
        <v>245</v>
      </c>
      <c r="B66" s="1">
        <f>'Electric Heater'!F36</f>
        <v>0</v>
      </c>
    </row>
    <row r="67" spans="1:2" x14ac:dyDescent="0.3">
      <c r="A67" s="1" t="s">
        <v>37</v>
      </c>
      <c r="B67" s="1">
        <f>'Electric Heater'!F37</f>
        <v>0</v>
      </c>
    </row>
    <row r="68" spans="1:2" x14ac:dyDescent="0.3">
      <c r="A68" s="1" t="s">
        <v>396</v>
      </c>
      <c r="B68" s="1">
        <f>'Electric Heater'!H37</f>
        <v>0</v>
      </c>
    </row>
    <row r="69" spans="1:2" x14ac:dyDescent="0.3">
      <c r="A69" s="1" t="s">
        <v>398</v>
      </c>
      <c r="B69" s="1">
        <f>'Electric Heater'!F38</f>
        <v>0</v>
      </c>
    </row>
    <row r="70" spans="1:2" x14ac:dyDescent="0.3">
      <c r="A70" s="1" t="s">
        <v>399</v>
      </c>
      <c r="B70" s="1">
        <f>'Electric Heater'!G38</f>
        <v>0</v>
      </c>
    </row>
    <row r="71" spans="1:2" x14ac:dyDescent="0.3">
      <c r="A71" s="1" t="s">
        <v>400</v>
      </c>
      <c r="B71" s="1">
        <f>'Electric Heater'!H38</f>
        <v>0</v>
      </c>
    </row>
    <row r="72" spans="1:2" x14ac:dyDescent="0.3">
      <c r="A72" s="1" t="s">
        <v>38</v>
      </c>
      <c r="B72" s="1">
        <f>'Electric Heater'!F39</f>
        <v>0</v>
      </c>
    </row>
    <row r="73" spans="1:2" x14ac:dyDescent="0.3">
      <c r="A73" s="1" t="s">
        <v>375</v>
      </c>
      <c r="B73" s="1">
        <f>'Electric Heater'!F56</f>
        <v>0</v>
      </c>
    </row>
    <row r="74" spans="1:2" x14ac:dyDescent="0.3">
      <c r="A74" s="1" t="s">
        <v>397</v>
      </c>
      <c r="B74" s="1">
        <f>'Electric Heater'!H56</f>
        <v>0</v>
      </c>
    </row>
    <row r="75" spans="1:2" x14ac:dyDescent="0.3">
      <c r="A75" s="1" t="s">
        <v>401</v>
      </c>
      <c r="B75" s="1">
        <f>'Electric Heater'!F57</f>
        <v>0</v>
      </c>
    </row>
    <row r="76" spans="1:2" x14ac:dyDescent="0.3">
      <c r="A76" s="1" t="s">
        <v>402</v>
      </c>
      <c r="B76" s="1">
        <f>'Electric Heater'!G57</f>
        <v>0</v>
      </c>
    </row>
    <row r="77" spans="1:2" x14ac:dyDescent="0.3">
      <c r="A77" s="1" t="s">
        <v>403</v>
      </c>
      <c r="B77" s="1">
        <f>'Electric Heater'!H57</f>
        <v>0</v>
      </c>
    </row>
    <row r="78" spans="1:2" x14ac:dyDescent="0.3">
      <c r="A78" s="1" t="s">
        <v>40</v>
      </c>
      <c r="B78" s="1">
        <f>'Electric Heater'!F58</f>
        <v>0</v>
      </c>
    </row>
    <row r="79" spans="1:2" x14ac:dyDescent="0.3">
      <c r="A79" s="1" t="s">
        <v>41</v>
      </c>
      <c r="B79" s="1">
        <f>'Electric Heater'!F60</f>
        <v>0</v>
      </c>
    </row>
    <row r="81" spans="1:2" x14ac:dyDescent="0.3">
      <c r="A81" s="53" t="s">
        <v>152</v>
      </c>
    </row>
    <row r="82" spans="1:2" x14ac:dyDescent="0.3">
      <c r="A82" s="1" t="s">
        <v>297</v>
      </c>
      <c r="B82" s="1">
        <f>'Electric Heater'!N33</f>
        <v>0</v>
      </c>
    </row>
    <row r="83" spans="1:2" x14ac:dyDescent="0.3">
      <c r="A83" s="1" t="s">
        <v>153</v>
      </c>
      <c r="B83" s="1">
        <f>'Electric Heater'!N34</f>
        <v>0</v>
      </c>
    </row>
    <row r="84" spans="1:2" x14ac:dyDescent="0.3">
      <c r="A84" s="1" t="s">
        <v>156</v>
      </c>
      <c r="B84" s="1">
        <f>'Electric Heater'!N35</f>
        <v>0</v>
      </c>
    </row>
    <row r="85" spans="1:2" x14ac:dyDescent="0.3">
      <c r="A85" s="1" t="s">
        <v>244</v>
      </c>
      <c r="B85" s="1">
        <f>'Electric Heater'!N36</f>
        <v>0</v>
      </c>
    </row>
    <row r="86" spans="1:2" x14ac:dyDescent="0.3">
      <c r="A86" s="1" t="s">
        <v>158</v>
      </c>
      <c r="B86" s="1">
        <f>'Electric Heater'!N37</f>
        <v>0</v>
      </c>
    </row>
    <row r="87" spans="1:2" x14ac:dyDescent="0.3">
      <c r="A87" s="1" t="s">
        <v>160</v>
      </c>
      <c r="B87" s="1">
        <f>'Electric Heater'!N38</f>
        <v>0</v>
      </c>
    </row>
    <row r="88" spans="1:2" x14ac:dyDescent="0.3">
      <c r="A88" s="1" t="s">
        <v>161</v>
      </c>
      <c r="B88" s="1" t="str">
        <f>'Electric Heater'!N39</f>
        <v/>
      </c>
    </row>
    <row r="89" spans="1:2" x14ac:dyDescent="0.3">
      <c r="A89" s="1" t="s">
        <v>222</v>
      </c>
      <c r="B89" s="1">
        <f>'Electric Heater'!N40</f>
        <v>0</v>
      </c>
    </row>
    <row r="90" spans="1:2" x14ac:dyDescent="0.3">
      <c r="A90" s="1" t="s">
        <v>221</v>
      </c>
      <c r="B90" s="1">
        <f>'Electric Heater'!N41</f>
        <v>0</v>
      </c>
    </row>
    <row r="91" spans="1:2" x14ac:dyDescent="0.3">
      <c r="A91" s="1" t="s">
        <v>223</v>
      </c>
      <c r="B91" s="1">
        <f>'Electric Heater'!N42</f>
        <v>0</v>
      </c>
    </row>
    <row r="92" spans="1:2" x14ac:dyDescent="0.3">
      <c r="A92" s="1" t="s">
        <v>34</v>
      </c>
      <c r="B92" s="1">
        <f>'Electric Heater'!N43</f>
        <v>0</v>
      </c>
    </row>
    <row r="93" spans="1:2" x14ac:dyDescent="0.3">
      <c r="A93" s="1" t="s">
        <v>206</v>
      </c>
      <c r="B93" s="1">
        <f>'Electric Heater'!N44</f>
        <v>0</v>
      </c>
    </row>
    <row r="94" spans="1:2" x14ac:dyDescent="0.3">
      <c r="A94" s="1" t="s">
        <v>209</v>
      </c>
      <c r="B94" s="1">
        <f>'Electric Heater'!N45</f>
        <v>0</v>
      </c>
    </row>
    <row r="96" spans="1:2" x14ac:dyDescent="0.3">
      <c r="A96" s="53" t="s">
        <v>45</v>
      </c>
    </row>
    <row r="97" spans="1:2" x14ac:dyDescent="0.3">
      <c r="A97" s="1" t="s">
        <v>197</v>
      </c>
      <c r="B97" s="1">
        <f>'Electric Heater'!N72</f>
        <v>0</v>
      </c>
    </row>
    <row r="98" spans="1:2" x14ac:dyDescent="0.3">
      <c r="A98" s="1" t="s">
        <v>198</v>
      </c>
      <c r="B98" s="1">
        <f>'Electric Heater'!N73</f>
        <v>0</v>
      </c>
    </row>
    <row r="99" spans="1:2" x14ac:dyDescent="0.3">
      <c r="A99" s="1" t="s">
        <v>200</v>
      </c>
      <c r="B99" s="1">
        <f>'Electric Heater'!N74</f>
        <v>0</v>
      </c>
    </row>
    <row r="100" spans="1:2" x14ac:dyDescent="0.3">
      <c r="A100" s="1" t="s">
        <v>201</v>
      </c>
      <c r="B100" s="1">
        <f>'Electric Heater'!N75</f>
        <v>0</v>
      </c>
    </row>
    <row r="101" spans="1:2" x14ac:dyDescent="0.3">
      <c r="A101" s="1" t="s">
        <v>202</v>
      </c>
      <c r="B101" s="1">
        <f>'Electric Heater'!N76</f>
        <v>0</v>
      </c>
    </row>
    <row r="102" spans="1:2" x14ac:dyDescent="0.3">
      <c r="A102" s="1" t="s">
        <v>203</v>
      </c>
      <c r="B102" s="1">
        <f>'Electric Heater'!N77</f>
        <v>0</v>
      </c>
    </row>
    <row r="103" spans="1:2" x14ac:dyDescent="0.3">
      <c r="A103" s="1" t="s">
        <v>204</v>
      </c>
      <c r="B103" s="1">
        <f>'Electric Heater'!N78</f>
        <v>0</v>
      </c>
    </row>
    <row r="104" spans="1:2" x14ac:dyDescent="0.3">
      <c r="A104" s="1" t="s">
        <v>205</v>
      </c>
      <c r="B104" s="1">
        <f>'Electric Heater'!F90</f>
        <v>0</v>
      </c>
    </row>
    <row r="105" spans="1:2" x14ac:dyDescent="0.3">
      <c r="A105" s="1" t="s">
        <v>235</v>
      </c>
      <c r="B105" s="1">
        <f>'Electric Heater'!F91</f>
        <v>0</v>
      </c>
    </row>
    <row r="106" spans="1:2" x14ac:dyDescent="0.3">
      <c r="A106" s="1" t="s">
        <v>42</v>
      </c>
      <c r="B106" s="1">
        <f>'Electric Heater'!F87</f>
        <v>0</v>
      </c>
    </row>
    <row r="107" spans="1:2" x14ac:dyDescent="0.3">
      <c r="A107" s="1" t="s">
        <v>236</v>
      </c>
      <c r="B107" s="1">
        <f>'Electric Heater'!F88</f>
        <v>0</v>
      </c>
    </row>
    <row r="109" spans="1:2" x14ac:dyDescent="0.3">
      <c r="A109" s="53" t="s">
        <v>268</v>
      </c>
    </row>
    <row r="110" spans="1:2" x14ac:dyDescent="0.3">
      <c r="A110" s="1" t="s">
        <v>242</v>
      </c>
      <c r="B110" s="1">
        <f>'Electric Heater'!N79</f>
        <v>0</v>
      </c>
    </row>
    <row r="111" spans="1:2" x14ac:dyDescent="0.3">
      <c r="A111" s="1" t="s">
        <v>234</v>
      </c>
      <c r="B111" s="1">
        <f>'Electric Heater'!N80</f>
        <v>0</v>
      </c>
    </row>
    <row r="112" spans="1:2" x14ac:dyDescent="0.3">
      <c r="A112" s="1" t="s">
        <v>284</v>
      </c>
      <c r="B112" s="1">
        <f>'Electric Heater'!N81</f>
        <v>0</v>
      </c>
    </row>
    <row r="113" spans="1:2" x14ac:dyDescent="0.3">
      <c r="A113" s="1" t="s">
        <v>283</v>
      </c>
      <c r="B113" s="1">
        <f>'Electric Heater'!N82</f>
        <v>0</v>
      </c>
    </row>
    <row r="114" spans="1:2" x14ac:dyDescent="0.3">
      <c r="A114" s="1" t="s">
        <v>211</v>
      </c>
      <c r="B114" s="1">
        <f>'Electric Heater'!N83</f>
        <v>0</v>
      </c>
    </row>
    <row r="115" spans="1:2" x14ac:dyDescent="0.3">
      <c r="A115" s="1" t="s">
        <v>298</v>
      </c>
      <c r="B115" s="1">
        <f>'Electric Heater'!N84</f>
        <v>0</v>
      </c>
    </row>
    <row r="116" spans="1:2" x14ac:dyDescent="0.3">
      <c r="A116" s="1" t="s">
        <v>212</v>
      </c>
      <c r="B116" s="1">
        <f>'Electric Heater'!N85</f>
        <v>0</v>
      </c>
    </row>
    <row r="117" spans="1:2" x14ac:dyDescent="0.3">
      <c r="A117" s="1" t="s">
        <v>213</v>
      </c>
      <c r="B117" s="1">
        <f>'Electric Heater'!N86</f>
        <v>0</v>
      </c>
    </row>
    <row r="118" spans="1:2" x14ac:dyDescent="0.3">
      <c r="A118" s="1" t="s">
        <v>246</v>
      </c>
      <c r="B118" s="1">
        <f>'Electric Heater'!N87</f>
        <v>0</v>
      </c>
    </row>
    <row r="119" spans="1:2" x14ac:dyDescent="0.3">
      <c r="A119" s="1" t="s">
        <v>214</v>
      </c>
      <c r="B119" s="1">
        <f>'Electric Heater'!N88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Electric Heater</vt:lpstr>
      <vt:lpstr>Area Classification - NA</vt:lpstr>
      <vt:lpstr>NEMA</vt:lpstr>
      <vt:lpstr>Feed</vt:lpstr>
      <vt:lpstr>'Electric Heater'!Print_Area</vt:lpstr>
      <vt:lpstr>Instructions!Print_Area</vt:lpstr>
      <vt:lpstr>'Area Classification - NA'!Print_Titles</vt:lpstr>
      <vt:lpstr>'Electric Heater'!Print_Titles</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Utecht</dc:creator>
  <cp:lastModifiedBy>Matthew Utecht</cp:lastModifiedBy>
  <cp:lastPrinted>2013-02-11T22:30:48Z</cp:lastPrinted>
  <dcterms:created xsi:type="dcterms:W3CDTF">2012-06-04T23:13:01Z</dcterms:created>
  <dcterms:modified xsi:type="dcterms:W3CDTF">2013-04-29T22:55:57Z</dcterms:modified>
</cp:coreProperties>
</file>